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4"/>
  </bookViews>
  <sheets>
    <sheet name="пр.1 Бурен-Бай-Хаак" sheetId="4" r:id="rId1"/>
    <sheet name="пр.4 Б урен-Бай-Хаак (2)" sheetId="5" r:id="rId2"/>
    <sheet name="пр.8 Б урен-Бай-Хаак" sheetId="6" r:id="rId3"/>
    <sheet name="пр.10 Б урен-Бай-Хаак" sheetId="8" r:id="rId4"/>
    <sheet name="пр.12 Бурен-Бай-Хаак" sheetId="7" r:id="rId5"/>
    <sheet name="Лист1" sheetId="1" r:id="rId6"/>
    <sheet name="Лист2" sheetId="2" r:id="rId7"/>
    <sheet name="Лист3" sheetId="3" r:id="rId8"/>
  </sheets>
  <calcPr calcId="125725"/>
</workbook>
</file>

<file path=xl/calcChain.xml><?xml version="1.0" encoding="utf-8"?>
<calcChain xmlns="http://schemas.openxmlformats.org/spreadsheetml/2006/main">
  <c r="J43" i="7"/>
  <c r="I40"/>
  <c r="I12" s="1"/>
  <c r="H40"/>
  <c r="H12" s="1"/>
  <c r="J117" i="8" l="1"/>
  <c r="J116"/>
  <c r="I116"/>
  <c r="H116"/>
  <c r="H115" s="1"/>
  <c r="I115"/>
  <c r="I114"/>
  <c r="J112"/>
  <c r="J111"/>
  <c r="I110"/>
  <c r="J110" s="1"/>
  <c r="H110"/>
  <c r="H109"/>
  <c r="J108"/>
  <c r="I107"/>
  <c r="J107" s="1"/>
  <c r="H107"/>
  <c r="H104" s="1"/>
  <c r="J106"/>
  <c r="I105"/>
  <c r="J105" s="1"/>
  <c r="H105"/>
  <c r="J103"/>
  <c r="J102"/>
  <c r="I102"/>
  <c r="H102"/>
  <c r="H101" s="1"/>
  <c r="J101" s="1"/>
  <c r="I101"/>
  <c r="J100"/>
  <c r="J99"/>
  <c r="I99"/>
  <c r="H99"/>
  <c r="J98"/>
  <c r="J97"/>
  <c r="I97"/>
  <c r="H97"/>
  <c r="I96"/>
  <c r="J96" s="1"/>
  <c r="H96"/>
  <c r="J95"/>
  <c r="I94"/>
  <c r="J94" s="1"/>
  <c r="H94"/>
  <c r="H93"/>
  <c r="H92" s="1"/>
  <c r="J91"/>
  <c r="J90"/>
  <c r="H90"/>
  <c r="H89"/>
  <c r="J89" s="1"/>
  <c r="J88"/>
  <c r="H87"/>
  <c r="J87" s="1"/>
  <c r="J86"/>
  <c r="H86"/>
  <c r="H85"/>
  <c r="J85" s="1"/>
  <c r="J84"/>
  <c r="H84"/>
  <c r="J83"/>
  <c r="J82"/>
  <c r="J81"/>
  <c r="J80"/>
  <c r="I80"/>
  <c r="H80"/>
  <c r="H79" s="1"/>
  <c r="I79"/>
  <c r="I78"/>
  <c r="J76"/>
  <c r="J75"/>
  <c r="I74"/>
  <c r="J74" s="1"/>
  <c r="H74"/>
  <c r="H73"/>
  <c r="H72" s="1"/>
  <c r="J71"/>
  <c r="J70"/>
  <c r="I70"/>
  <c r="H70"/>
  <c r="H69" s="1"/>
  <c r="J69" s="1"/>
  <c r="I69"/>
  <c r="J68"/>
  <c r="J67"/>
  <c r="I67"/>
  <c r="H67"/>
  <c r="J66"/>
  <c r="J65"/>
  <c r="I65"/>
  <c r="H65"/>
  <c r="I64"/>
  <c r="J64" s="1"/>
  <c r="H64"/>
  <c r="J63"/>
  <c r="I62"/>
  <c r="J62" s="1"/>
  <c r="H62"/>
  <c r="H61"/>
  <c r="J60"/>
  <c r="I59"/>
  <c r="J59" s="1"/>
  <c r="H59"/>
  <c r="H58" s="1"/>
  <c r="J57"/>
  <c r="J56"/>
  <c r="I56"/>
  <c r="H56"/>
  <c r="H55" s="1"/>
  <c r="I55"/>
  <c r="J54"/>
  <c r="J53"/>
  <c r="I53"/>
  <c r="H53"/>
  <c r="J52"/>
  <c r="J51"/>
  <c r="I51"/>
  <c r="H51"/>
  <c r="I50"/>
  <c r="J50" s="1"/>
  <c r="H50"/>
  <c r="J49"/>
  <c r="I48"/>
  <c r="J48" s="1"/>
  <c r="H48"/>
  <c r="H47"/>
  <c r="J46"/>
  <c r="J45"/>
  <c r="I44"/>
  <c r="J44" s="1"/>
  <c r="H44"/>
  <c r="J42"/>
  <c r="I41"/>
  <c r="J41" s="1"/>
  <c r="H41"/>
  <c r="J40"/>
  <c r="I39"/>
  <c r="J39" s="1"/>
  <c r="H39"/>
  <c r="H38" s="1"/>
  <c r="H37" s="1"/>
  <c r="J36"/>
  <c r="J35"/>
  <c r="J34"/>
  <c r="I33"/>
  <c r="J33" s="1"/>
  <c r="H33"/>
  <c r="J32"/>
  <c r="J31"/>
  <c r="I30"/>
  <c r="J30" s="1"/>
  <c r="H30"/>
  <c r="H28"/>
  <c r="J27"/>
  <c r="J26"/>
  <c r="I25"/>
  <c r="J25" s="1"/>
  <c r="H25"/>
  <c r="H24"/>
  <c r="H19" s="1"/>
  <c r="J23"/>
  <c r="J22"/>
  <c r="I21"/>
  <c r="J21" s="1"/>
  <c r="H21"/>
  <c r="H20"/>
  <c r="J18"/>
  <c r="J17"/>
  <c r="J16"/>
  <c r="I15"/>
  <c r="J15" s="1"/>
  <c r="H15"/>
  <c r="H14"/>
  <c r="H13" s="1"/>
  <c r="J13" i="6"/>
  <c r="J14"/>
  <c r="J15"/>
  <c r="J16"/>
  <c r="J17"/>
  <c r="J18"/>
  <c r="J22"/>
  <c r="J23"/>
  <c r="J26"/>
  <c r="J27"/>
  <c r="J31"/>
  <c r="J32"/>
  <c r="J34"/>
  <c r="J35"/>
  <c r="J36"/>
  <c r="J37"/>
  <c r="J38"/>
  <c r="J39"/>
  <c r="J40"/>
  <c r="J41"/>
  <c r="J42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1"/>
  <c r="J75"/>
  <c r="J76"/>
  <c r="J81"/>
  <c r="J82"/>
  <c r="J83"/>
  <c r="J84"/>
  <c r="J85"/>
  <c r="J86"/>
  <c r="J87"/>
  <c r="J88"/>
  <c r="J89"/>
  <c r="J90"/>
  <c r="J91"/>
  <c r="J95"/>
  <c r="J98"/>
  <c r="J100"/>
  <c r="J103"/>
  <c r="J106"/>
  <c r="J108"/>
  <c r="J111"/>
  <c r="J112"/>
  <c r="J114"/>
  <c r="J115"/>
  <c r="J117"/>
  <c r="E14" i="5"/>
  <c r="E15"/>
  <c r="E16"/>
  <c r="E18"/>
  <c r="E20"/>
  <c r="E21"/>
  <c r="E23"/>
  <c r="E24"/>
  <c r="E25"/>
  <c r="E26"/>
  <c r="E27"/>
  <c r="E28"/>
  <c r="E29"/>
  <c r="E34"/>
  <c r="E35"/>
  <c r="E37"/>
  <c r="E38"/>
  <c r="E40"/>
  <c r="E41"/>
  <c r="J46" i="7"/>
  <c r="J44" s="1"/>
  <c r="H45"/>
  <c r="I44"/>
  <c r="H44"/>
  <c r="J40"/>
  <c r="J12" s="1"/>
  <c r="J42"/>
  <c r="J39"/>
  <c r="J37" s="1"/>
  <c r="H38"/>
  <c r="I37"/>
  <c r="H37"/>
  <c r="J36"/>
  <c r="J33" s="1"/>
  <c r="H34"/>
  <c r="I33"/>
  <c r="H33"/>
  <c r="J32"/>
  <c r="J31"/>
  <c r="J29" s="1"/>
  <c r="I29"/>
  <c r="H29"/>
  <c r="J28"/>
  <c r="J26" s="1"/>
  <c r="H27"/>
  <c r="I26"/>
  <c r="H26"/>
  <c r="H24"/>
  <c r="H23"/>
  <c r="H21"/>
  <c r="J19"/>
  <c r="J16" s="1"/>
  <c r="H17"/>
  <c r="I16"/>
  <c r="H16"/>
  <c r="J15"/>
  <c r="H14"/>
  <c r="J13"/>
  <c r="I13"/>
  <c r="H13"/>
  <c r="I116" i="6"/>
  <c r="I115" s="1"/>
  <c r="I114" s="1"/>
  <c r="I113" s="1"/>
  <c r="J113" s="1"/>
  <c r="H116"/>
  <c r="H115" s="1"/>
  <c r="H114" s="1"/>
  <c r="H113" s="1"/>
  <c r="I110"/>
  <c r="I109" s="1"/>
  <c r="H110"/>
  <c r="H109" s="1"/>
  <c r="J109" s="1"/>
  <c r="I107"/>
  <c r="J107" s="1"/>
  <c r="H107"/>
  <c r="I105"/>
  <c r="J105" s="1"/>
  <c r="H105"/>
  <c r="I102"/>
  <c r="H102"/>
  <c r="H101" s="1"/>
  <c r="I101"/>
  <c r="I99"/>
  <c r="H99"/>
  <c r="I97"/>
  <c r="J97" s="1"/>
  <c r="H97"/>
  <c r="H96" s="1"/>
  <c r="I94"/>
  <c r="J94" s="1"/>
  <c r="H94"/>
  <c r="H93" s="1"/>
  <c r="H92" s="1"/>
  <c r="H90"/>
  <c r="H89"/>
  <c r="H87"/>
  <c r="H86" s="1"/>
  <c r="H85"/>
  <c r="H84"/>
  <c r="I80"/>
  <c r="H80"/>
  <c r="H79" s="1"/>
  <c r="H78" s="1"/>
  <c r="H77" s="1"/>
  <c r="I74"/>
  <c r="I73" s="1"/>
  <c r="I72" s="1"/>
  <c r="J72" s="1"/>
  <c r="H74"/>
  <c r="H73" s="1"/>
  <c r="H72" s="1"/>
  <c r="I70"/>
  <c r="I69" s="1"/>
  <c r="H70"/>
  <c r="H69" s="1"/>
  <c r="I67"/>
  <c r="H67"/>
  <c r="H64" s="1"/>
  <c r="I65"/>
  <c r="H65"/>
  <c r="I64"/>
  <c r="I62"/>
  <c r="H62"/>
  <c r="I61"/>
  <c r="H61"/>
  <c r="I59"/>
  <c r="I58" s="1"/>
  <c r="H59"/>
  <c r="H58" s="1"/>
  <c r="I56"/>
  <c r="H56"/>
  <c r="I55"/>
  <c r="H55"/>
  <c r="I53"/>
  <c r="H53"/>
  <c r="I51"/>
  <c r="I50" s="1"/>
  <c r="H51"/>
  <c r="H50" s="1"/>
  <c r="I48"/>
  <c r="H48"/>
  <c r="H47" s="1"/>
  <c r="I47"/>
  <c r="I44"/>
  <c r="J44" s="1"/>
  <c r="H44"/>
  <c r="H43" s="1"/>
  <c r="I41"/>
  <c r="H41"/>
  <c r="I39"/>
  <c r="H39"/>
  <c r="I38"/>
  <c r="I37" s="1"/>
  <c r="H38"/>
  <c r="H37"/>
  <c r="I33"/>
  <c r="J33" s="1"/>
  <c r="H33"/>
  <c r="I30"/>
  <c r="J30" s="1"/>
  <c r="H30"/>
  <c r="H28" s="1"/>
  <c r="I28"/>
  <c r="I25"/>
  <c r="J25" s="1"/>
  <c r="H25"/>
  <c r="I21"/>
  <c r="I20" s="1"/>
  <c r="J20" s="1"/>
  <c r="H21"/>
  <c r="H20" s="1"/>
  <c r="I15"/>
  <c r="I14" s="1"/>
  <c r="I13" s="1"/>
  <c r="H15"/>
  <c r="H14" s="1"/>
  <c r="H13" s="1"/>
  <c r="D39" i="5"/>
  <c r="E39" s="1"/>
  <c r="C39"/>
  <c r="D36"/>
  <c r="E36" s="1"/>
  <c r="C36"/>
  <c r="D33"/>
  <c r="E33" s="1"/>
  <c r="C33"/>
  <c r="C32" s="1"/>
  <c r="C31" s="1"/>
  <c r="D28"/>
  <c r="C28"/>
  <c r="D26"/>
  <c r="C26"/>
  <c r="D24"/>
  <c r="C24"/>
  <c r="D22"/>
  <c r="E22" s="1"/>
  <c r="C22"/>
  <c r="D19"/>
  <c r="E19" s="1"/>
  <c r="C19"/>
  <c r="C17"/>
  <c r="D15"/>
  <c r="C15"/>
  <c r="D13"/>
  <c r="C13"/>
  <c r="E14" i="4"/>
  <c r="E16" s="1"/>
  <c r="D14"/>
  <c r="C14"/>
  <c r="E12"/>
  <c r="D12"/>
  <c r="D16" s="1"/>
  <c r="C12"/>
  <c r="J79" i="8" l="1"/>
  <c r="H78"/>
  <c r="H77" s="1"/>
  <c r="H43"/>
  <c r="H12" s="1"/>
  <c r="H11" s="1"/>
  <c r="J55"/>
  <c r="J114"/>
  <c r="H114"/>
  <c r="H113" s="1"/>
  <c r="J115"/>
  <c r="I38"/>
  <c r="I58"/>
  <c r="J58" s="1"/>
  <c r="I104"/>
  <c r="J104" s="1"/>
  <c r="I14"/>
  <c r="I20"/>
  <c r="J20" s="1"/>
  <c r="I24"/>
  <c r="I28"/>
  <c r="J28" s="1"/>
  <c r="I47"/>
  <c r="J47" s="1"/>
  <c r="I61"/>
  <c r="J61" s="1"/>
  <c r="I73"/>
  <c r="I77"/>
  <c r="I93"/>
  <c r="I109"/>
  <c r="J109" s="1"/>
  <c r="I113"/>
  <c r="J113" s="1"/>
  <c r="J116" i="6"/>
  <c r="J110"/>
  <c r="J102"/>
  <c r="J99"/>
  <c r="J101"/>
  <c r="I93"/>
  <c r="J80"/>
  <c r="I79"/>
  <c r="I78" s="1"/>
  <c r="I77" s="1"/>
  <c r="J77" s="1"/>
  <c r="J74"/>
  <c r="J73"/>
  <c r="J70"/>
  <c r="J28"/>
  <c r="J21"/>
  <c r="I24"/>
  <c r="I96"/>
  <c r="J96" s="1"/>
  <c r="I104"/>
  <c r="J104" s="1"/>
  <c r="H104"/>
  <c r="D32" i="5"/>
  <c r="D31" s="1"/>
  <c r="E31" s="1"/>
  <c r="D17"/>
  <c r="E17" s="1"/>
  <c r="D30"/>
  <c r="E30" s="1"/>
  <c r="E13"/>
  <c r="C30"/>
  <c r="C42" s="1"/>
  <c r="C16" i="4"/>
  <c r="H24" i="6"/>
  <c r="H19" s="1"/>
  <c r="H12" s="1"/>
  <c r="H11" s="1"/>
  <c r="I43"/>
  <c r="J43" s="1"/>
  <c r="J93" i="8" l="1"/>
  <c r="I92"/>
  <c r="J92" s="1"/>
  <c r="J38"/>
  <c r="I37"/>
  <c r="J37" s="1"/>
  <c r="J24"/>
  <c r="I19"/>
  <c r="J19" s="1"/>
  <c r="J73"/>
  <c r="I72"/>
  <c r="J72" s="1"/>
  <c r="J14"/>
  <c r="I13"/>
  <c r="J78"/>
  <c r="J77"/>
  <c r="I92" i="6"/>
  <c r="J92" s="1"/>
  <c r="J93"/>
  <c r="J78"/>
  <c r="J79"/>
  <c r="I19"/>
  <c r="J24"/>
  <c r="E32" i="5"/>
  <c r="D42"/>
  <c r="E42" s="1"/>
  <c r="J13" i="8" l="1"/>
  <c r="I12"/>
  <c r="I43"/>
  <c r="J43" s="1"/>
  <c r="J19" i="6"/>
  <c r="I12"/>
  <c r="J12" i="8" l="1"/>
  <c r="I11"/>
  <c r="J11" s="1"/>
  <c r="I11" i="6"/>
  <c r="J11" s="1"/>
  <c r="J12"/>
</calcChain>
</file>

<file path=xl/sharedStrings.xml><?xml version="1.0" encoding="utf-8"?>
<sst xmlns="http://schemas.openxmlformats.org/spreadsheetml/2006/main" count="1170" uniqueCount="267">
  <si>
    <t>Приложение 1</t>
  </si>
  <si>
    <t>к решению Хурала Представителей сумона Бурен-Бай-Хаакский Каа-Хемского района Республики Тыва "Об уточнении бюджета сумона Бурен-Бай-Хаакский Каа-Хемского района Республики Тыва  на 2017 год и на плановый период 2018-2019 г.г."  от 29 декабря 2017 года №15</t>
  </si>
  <si>
    <t xml:space="preserve">                                                         Приложение  1 </t>
  </si>
  <si>
    <t xml:space="preserve">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 на 2017 год и на плановый период 2018-2019 г.г." от 22 декабря 2016 года № 15 </t>
  </si>
  <si>
    <t>(тыс. рублей)</t>
  </si>
  <si>
    <t>Код</t>
  </si>
  <si>
    <t>Наименование</t>
  </si>
  <si>
    <t xml:space="preserve">Сумма                     </t>
  </si>
  <si>
    <t>Сумма с учетом изменений</t>
  </si>
  <si>
    <t>000 01 02 00 00 00 0000 000</t>
  </si>
  <si>
    <t>Кредиты кредитных организаций в валюте Российской Федерации</t>
  </si>
  <si>
    <t>000 01 02 00 00 10 0000 710</t>
  </si>
  <si>
    <t>Получение кредитов от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</si>
  <si>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</si>
  <si>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</si>
  <si>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000 01 05 02 01 10 0000 610</t>
  </si>
  <si>
    <t>Уменьшение прочих остатков денежных средств бюджетов  муниципальных  районов</t>
  </si>
  <si>
    <t>Всего</t>
  </si>
  <si>
    <t>Приложение 2</t>
  </si>
  <si>
    <t>Приложение  4</t>
  </si>
  <si>
    <t>к решению Хурала Представителей сумона Бурен-Бай-Хаакский Каа-Хемского  района Республики Тыва "О бюджете сумона Бурен-Бай-Хаакский Каа-Хемского района Республики Тыва  на 2017 год и на плановый период 2018-2019 г.г." от 22 декабря 2016 года №15</t>
  </si>
  <si>
    <t xml:space="preserve"> (тыс.руб.)</t>
  </si>
  <si>
    <t>Код бюджетной класификации Российской Федерации</t>
  </si>
  <si>
    <t>Наименование доходов</t>
  </si>
  <si>
    <t>сумма на 2017 год</t>
  </si>
  <si>
    <t>182 101 00000 00 0000 000</t>
  </si>
  <si>
    <t>Налоги на прибыль</t>
  </si>
  <si>
    <t>182 101 02010 01 0000 110</t>
  </si>
  <si>
    <t>Налог на доходы физических лиц</t>
  </si>
  <si>
    <t>182 105 00000 00 0000 000</t>
  </si>
  <si>
    <t>Налоги на совок.доход</t>
  </si>
  <si>
    <t>182 105 03010 01 0000 110</t>
  </si>
  <si>
    <t>Единый сельхозналог</t>
  </si>
  <si>
    <t>182 106 00000 00 0000 000</t>
  </si>
  <si>
    <t>Налог на имущество</t>
  </si>
  <si>
    <t xml:space="preserve">    182 106 01030 10 0000 110   .</t>
  </si>
  <si>
    <t>Налог на имущ.ф/лиц</t>
  </si>
  <si>
    <t>182 106 06000 00 0000 110</t>
  </si>
  <si>
    <t>Земельный налог</t>
  </si>
  <si>
    <t>182 106 06043 10 0000 110</t>
  </si>
  <si>
    <t>Земельный налог физ. лиц.</t>
  </si>
  <si>
    <t>182 106 06033 10 0000 110</t>
  </si>
  <si>
    <t>Земельный налог предприятий</t>
  </si>
  <si>
    <t>000108 00000 00 0000 000</t>
  </si>
  <si>
    <t xml:space="preserve">Госпошлина </t>
  </si>
  <si>
    <t>000 10804020011000110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</si>
  <si>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
</t>
  </si>
  <si>
    <t>.00011100000000000000</t>
  </si>
  <si>
    <t>Доходы от  использования имущества, находящегося в государственной и муниципальной собственности</t>
  </si>
  <si>
    <t>.000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</si>
  <si>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 указаных земельных участков</t>
  </si>
  <si>
    <t>000 113 00000 00 0000 00</t>
  </si>
  <si>
    <t xml:space="preserve">Прочие  доходы  от  оказания  платных   услуг   и  компенсации затрат государства
   </t>
  </si>
  <si>
    <t xml:space="preserve">   000 113 01995 10 0000 130      </t>
  </si>
  <si>
    <t xml:space="preserve">Прочие   доходы   от  оказания    платных   услуг получателями   средств   бюджетов   поселений   и компенсации затрат бюджетов поселений
</t>
  </si>
  <si>
    <t>000 117 00000 00 0000 000</t>
  </si>
  <si>
    <t>Прочие неналоговые доходы</t>
  </si>
  <si>
    <t xml:space="preserve">000 117 05050 10 0000180 </t>
  </si>
  <si>
    <t xml:space="preserve">Прочие  неналоговые   доходы   бюджет  поселений
</t>
  </si>
  <si>
    <t>Итого собственных доходов</t>
  </si>
  <si>
    <t>БЕЗВОЗМЕЗДНЫЕ ПОСТУПЛЕНИЯ</t>
  </si>
  <si>
    <t>000 202 00000 00 0000 000</t>
  </si>
  <si>
    <t>Безвозмездные поступления  от других бюджетов бюджетной системы</t>
  </si>
  <si>
    <t>000 202 10000 00 0000 151</t>
  </si>
  <si>
    <t xml:space="preserve">Дотации от других бюджетов бюджетной системы </t>
  </si>
  <si>
    <t>000 202 15001 10 0000 151</t>
  </si>
  <si>
    <t>Дотации на выравнивание  уровня бюджетной обеспеченности муниципального образования</t>
  </si>
  <si>
    <t>000 202 15002 10 0000 151</t>
  </si>
  <si>
    <t>Дотации бюджетам поселений на поддержку мер по обеспечению сбалансированности бюджетов</t>
  </si>
  <si>
    <t>000 202 20000 00 0000 151</t>
  </si>
  <si>
    <t>Субсидии от других бюджетов бюджетной системы</t>
  </si>
  <si>
    <t>000 202 29999 10 0000 151</t>
  </si>
  <si>
    <t>Субсидии бюджетам поселений на долевое финансирование расходов на оплату комунальных услуг, приобретение котельно-печного топлива для казённых, бюджетных и автономных учреждений</t>
  </si>
  <si>
    <t>000 202 02999 10 0000 151</t>
  </si>
  <si>
    <t>Субсидии бюджетам поселений на закупку и доставку угля для казенных, бюджетных и автономных учреждений расположенных в труднодоступных населенных пунктах</t>
  </si>
  <si>
    <t>000 202 30000 00 0000 151</t>
  </si>
  <si>
    <t>Субвенции от других бюджетов бюджетной системы</t>
  </si>
  <si>
    <t>000 202 35118 10 0000 151</t>
  </si>
  <si>
    <t>Субвенции бюджетам поселений на осуществение первичного воинского учёта на территориях, где отсутствуют военные комиссариаты</t>
  </si>
  <si>
    <t>000 202 30024 10 0000 151</t>
  </si>
  <si>
    <t>Субвенции бюджетам поселений на осуществление государственных полномочий по установлению запрета на розничную продажу алкогольной продукции</t>
  </si>
  <si>
    <t>Всего доходов</t>
  </si>
  <si>
    <t>Приложение 3</t>
  </si>
  <si>
    <t>Приложение 8</t>
  </si>
  <si>
    <t xml:space="preserve"> к решению Хурала Представителей сумона Бурен-Бай-Хаакский Каа-Хемского района Республики Тыва "О бюджете сумона Бурен-Бай-Хаакский Каа-Хемского района Республики Тыва на 2017 год и на плановый период 2018-2019 г.г."  от 22 декабря 2016 года №15 </t>
  </si>
  <si>
    <t>(тыс.руб.)</t>
  </si>
  <si>
    <t>№ п/п</t>
  </si>
  <si>
    <t>Наименование бюджетополучателя</t>
  </si>
  <si>
    <t>глава</t>
  </si>
  <si>
    <t>Раздел</t>
  </si>
  <si>
    <t xml:space="preserve"> подраздел</t>
  </si>
  <si>
    <t>Целевая статья</t>
  </si>
  <si>
    <t>Вид расхо-дов</t>
  </si>
  <si>
    <t>Сумма  на 2017 год</t>
  </si>
  <si>
    <t>Всего расходов</t>
  </si>
  <si>
    <t>Общегосударстевенные вопросы</t>
  </si>
  <si>
    <t>895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</si>
  <si>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</si>
  <si>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</si>
  <si>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</si>
  <si>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</si>
  <si>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79 6 00 00000</t>
  </si>
  <si>
    <t>Расходы на выплаты персоналу (муниципальных) органов</t>
  </si>
  <si>
    <t>79 6 00 00110</t>
  </si>
  <si>
    <t>Фонд оплаты труда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</si>
  <si>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</si>
  <si>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</si>
  <si>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</si>
  <si>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Иные выплаты,за исключением ФОТ государственных (муниципальных) органов, лицам привлекаемым согласно законадательству для выполнения отдельных полномочий</t>
  </si>
  <si>
    <t>79 6 00 00190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</si>
  <si>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</si>
  <si>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</si>
  <si>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</si>
  <si>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Председатель администрации муниципального образования</t>
  </si>
  <si>
    <t>78 5 00 00000</t>
  </si>
  <si>
    <t>78 5 00 00110</t>
  </si>
  <si>
    <t>Центральный аппарат</t>
  </si>
  <si>
    <t>78 6 00 00000</t>
  </si>
  <si>
    <t>Расходы на выплаты персоналу муниципальных органов по оплате труда</t>
  </si>
  <si>
    <t>78 6 00 00110</t>
  </si>
  <si>
    <t>Фонд оплаты труда муниципальных органов</t>
  </si>
  <si>
    <t xml:space="preserve">Расходы на обеспечение функций центрального аппарата </t>
  </si>
  <si>
    <t>78 6 00 00190</t>
  </si>
  <si>
    <t>Обеспечение специальным топливом и горюче-смазочными материалами вне рамок государственного оборонного заказа</t>
  </si>
  <si>
    <t>222</t>
  </si>
  <si>
    <t>Иные закупки товаров, работ и услуг для обеспечения муниципальных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</si>
  <si>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</si>
  <si>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</si>
  <si>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</si>
  <si>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муниципальных нужд</t>
  </si>
  <si>
    <t>244</t>
  </si>
  <si>
    <t>Уплата налогов, сборов обязательных платежей в бюджетную систему Российской Федерации, взносов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</si>
  <si>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</si>
  <si>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</si>
  <si>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</si>
  <si>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</si>
  <si>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</si>
  <si>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853</t>
  </si>
  <si>
    <t>Резервные фонды</t>
  </si>
  <si>
    <t>11</t>
  </si>
  <si>
    <t>97 0 00 00000</t>
  </si>
  <si>
    <t xml:space="preserve">Резервные фонды исполнительного органа муниципального образования </t>
  </si>
  <si>
    <t>97 0 00 04000</t>
  </si>
  <si>
    <t>97 5 00 04000</t>
  </si>
  <si>
    <t>870</t>
  </si>
  <si>
    <t>Другие общегосударственные вопросы</t>
  </si>
  <si>
    <t>13</t>
  </si>
  <si>
    <t>Учреждения по обеспечению хозяйственного
обслуживания</t>
  </si>
  <si>
    <t>89 9 00 00000</t>
  </si>
  <si>
    <t>Фонд оплаты труда казенных учреждений</t>
  </si>
  <si>
    <t>89 9 00 00110</t>
  </si>
  <si>
    <t>111</t>
  </si>
  <si>
    <t>Взносы по обязательному социальному страхованию на выплаты по оплате труда работников и иные выплаты казенных учреждений</t>
  </si>
  <si>
    <t>119</t>
  </si>
  <si>
    <t>МП "Профилактика правонарушений обеспечение общественной безопасности"</t>
  </si>
  <si>
    <t>01 0 00 00000</t>
  </si>
  <si>
    <t>Подготовка и распространение методических пособий по повышению правосознания граждан</t>
  </si>
  <si>
    <t>01 0 04 80570</t>
  </si>
  <si>
    <t>МП "По вопросам обеспечения пожарной безопасности"</t>
  </si>
  <si>
    <t>02 0 00 00000</t>
  </si>
  <si>
    <t>Оборудование здания администрации пожарной сигнализацией</t>
  </si>
  <si>
    <t>02 0 08 80580</t>
  </si>
  <si>
    <t>Устройство и обновление информационных стендов по пожарной безопасности</t>
  </si>
  <si>
    <t>02 0 16 80590</t>
  </si>
  <si>
    <t>МП "Противодействие экстремизму и профилактика терроризма на территории сумона"</t>
  </si>
  <si>
    <t>03 1 00 00000</t>
  </si>
  <si>
    <t>Изготовление печатных памяток по тематике противодействию терроризма и экстремизма</t>
  </si>
  <si>
    <t>03 1 00 80210</t>
  </si>
  <si>
    <t>Прочая закупка товаров, работ и услуг для обеспечения государственных нужд</t>
  </si>
  <si>
    <t>МП "Основные направления транспортной безопасности"</t>
  </si>
  <si>
    <t>04 0 00 00000</t>
  </si>
  <si>
    <t>Обеспечение безопасности населения на транспорте, уменьшение аварий на дорогах</t>
  </si>
  <si>
    <t>04 0 01 80610</t>
  </si>
  <si>
    <t>МП "Развитие и муниципальная поддержка субъектов малого и среднего предпринимательства"</t>
  </si>
  <si>
    <t>05 0 00 00000</t>
  </si>
  <si>
    <t>Изготовление и распространение информационного содержания брошюр по привлечению граждан в отношении малого и среднего предпринимательства</t>
  </si>
  <si>
    <t>05 0 01 80620</t>
  </si>
  <si>
    <t>МП "Энергосбережение и повышение энергетической эффективности"</t>
  </si>
  <si>
    <t>06 0 00 00000</t>
  </si>
  <si>
    <t>Замена ламп накаливания на энергосберегающие в здании</t>
  </si>
  <si>
    <t>06 0 01 80630</t>
  </si>
  <si>
    <t>Установка энергосберегающих пластиковых стеклопакетов</t>
  </si>
  <si>
    <t>06 0 02 850300</t>
  </si>
  <si>
    <t>06 0 02 85300</t>
  </si>
  <si>
    <t>Осуществление государственных полномочий по установлению запрета на розничную продажу алкогольной продукции в Республике Тыва</t>
  </si>
  <si>
    <t>Иные закупки товаров, работ и услуг для муниципальных нужд</t>
  </si>
  <si>
    <t xml:space="preserve">97 0 00 76050 </t>
  </si>
  <si>
    <t>97 0 00 76050</t>
  </si>
  <si>
    <t>Национальная оборона</t>
  </si>
  <si>
    <t>02</t>
  </si>
  <si>
    <t>Мобилизационная и вневедомственная подготовка</t>
  </si>
  <si>
    <t>99 9 05 10000</t>
  </si>
  <si>
    <t>Мобилизационная и вневойсковая подготовка</t>
  </si>
  <si>
    <t>99 9 00 51180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</si>
  <si>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
исполнительной власти</t>
  </si>
  <si>
    <t xml:space="preserve">Другие вопросы в области культуры, кинематографии </t>
  </si>
  <si>
    <t>897</t>
  </si>
  <si>
    <t>08</t>
  </si>
  <si>
    <t>Непрограммное направление в области культуры</t>
  </si>
  <si>
    <t>88 7 0000</t>
  </si>
  <si>
    <t>Расходы из дорожного фонда</t>
  </si>
  <si>
    <t>09</t>
  </si>
  <si>
    <t>97 0 00 75050</t>
  </si>
  <si>
    <t>Оплата работ услуг</t>
  </si>
  <si>
    <t>Прочие работы, услуги: Проведение инвентаризации и паспортизации зданий, сооружений и других основных средств</t>
  </si>
  <si>
    <t>Другие вопросы в области национальной экономики</t>
  </si>
  <si>
    <t>12</t>
  </si>
  <si>
    <t>82 0 00 85030</t>
  </si>
  <si>
    <t xml:space="preserve">Иные закупки товаров, работ и услуг для обеспечения государственных (муниципальных) нужд </t>
  </si>
  <si>
    <t>Прочая закупка товаров, работ и услуг для обеспечения государственных (муниципальных) нужд</t>
  </si>
  <si>
    <t>10</t>
  </si>
  <si>
    <t>14</t>
  </si>
  <si>
    <t>Замена ламп накаливания на энергосберегающие в здании администрации</t>
  </si>
  <si>
    <t>Установка энергосберегающих пластиковых стеклопакетов в здании администрации</t>
  </si>
  <si>
    <t>Жилищно-коммунальное хозяйство</t>
  </si>
  <si>
    <t>05</t>
  </si>
  <si>
    <t>Благоустройство</t>
  </si>
  <si>
    <t>Содержание и ремонт уличного освещения</t>
  </si>
  <si>
    <t>85 4 00 80120</t>
  </si>
  <si>
    <t>Приложение 5</t>
  </si>
  <si>
    <t>Приложение 12</t>
  </si>
  <si>
    <t>к решению Хурала Представителей сумона Бурен-Бай-Хаакский Каа-Хемского района Республики Тыва  "О бюджете сумона Бурен-Бай-Хаакский Каа-Хемского района Республики Тыва на 2017 год и на плановый период 2018-2019 г.г." от 22 декабря 2016 года №15</t>
  </si>
  <si>
    <t>бюджетных ассигнований на реализацию муниципальных программ</t>
  </si>
  <si>
    <t xml:space="preserve">                                       (тыс. руб.)</t>
  </si>
  <si>
    <t>Наименование программы, подпрограммы</t>
  </si>
  <si>
    <t>Мероприятие</t>
  </si>
  <si>
    <t>Глава</t>
  </si>
  <si>
    <t>Под-раздел</t>
  </si>
  <si>
    <t>ЦСР</t>
  </si>
  <si>
    <t>Вид расхода</t>
  </si>
  <si>
    <t>Сумма на год</t>
  </si>
  <si>
    <t>Нормативно-правовой акт</t>
  </si>
  <si>
    <t>Муниципальная программа "Профилактика правонарушений и обеспечение общественной безопасности в сумоне Бурен-Бай-Хаакский на 2016-2018 г.г."</t>
  </si>
  <si>
    <t>Постановление Администрации сумона Бурен-Бай-Хаакский от 02 декабря 2015 г. №118 "Об утверждении муниципальной программы " Профилактика правонарушений и обеспечение общественной безопасности в сумоне Бурен-Бай-Хаакский на 2016-2018 годы"</t>
  </si>
  <si>
    <t>Мероприятия по предупреждению безнадзорности и правонарушений  несовершеннолетних</t>
  </si>
  <si>
    <t>01 1 00 80220</t>
  </si>
  <si>
    <t>896</t>
  </si>
  <si>
    <t>Муниципальная программа "По вопросам обеспечения пожарной безопасности на территории сумона Бурен-Бай-Хаакский Каа-Хемского района на 2016-2018 г.г."</t>
  </si>
  <si>
    <r>
      <t>Постановление администрации сумона Бурен-Бай-Хаакский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02 декабря 2015 г. №117 "Об утверждении муниципальной программы "По вопросам обеспечения пожарной безопасности на территории сумона Бурен-Бай-Хаакский Каа-Хемского района на 2016-2018 годы"</t>
    </r>
  </si>
  <si>
    <t>Мероприятия по предупреждению ликвидации и последствия от ЧС, реализации мер пожарной безопасности</t>
  </si>
  <si>
    <t>02 1 00 80080</t>
  </si>
  <si>
    <t>Оборудование здания администрации автоматической пожарной сигнализацией</t>
  </si>
  <si>
    <t>Утройство и обновление информационных стендов по пожарной безопасности</t>
  </si>
  <si>
    <t>Информационно-пропагандисткое направление терроризма и экстремизма</t>
  </si>
  <si>
    <t>Муниципальная программа "Основные направления транспортной безопасности в сумоне Бурен-Бай-Хаакский на 2014-2016 годы"</t>
  </si>
  <si>
    <t>Постановление Администрации сумона Бурен-Бай-Хаакский от 10.12.2013 г. №58 "Об утверждении муниципальной программы "Основные направления транспортной безопасности в сумоне Бурен-Бай-Хаакский на 2014-2016 годы"</t>
  </si>
  <si>
    <t>Предупреждение опасного поведения детей и подростков на дороге</t>
  </si>
  <si>
    <t>04 1 00 80280</t>
  </si>
  <si>
    <t>Муниципальная программа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</si>
  <si>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Постановление администрации сумона Бурен-Бай-Хаакский Каа-Хемского района РТ от 02 декабря 2015 г. № 119 «Об утверждении долгосрочной муниципальной программы "Развитие и муниципальная поддержка субъектов малого и среднего предпринимательства на территории сумона Бурен-Бай-Хаакский Каа-Хемского района на 2015-2017 годы"</t>
  </si>
  <si>
    <t>Реализация мероприятий, направленных на создание условий для развития предпринимательства</t>
  </si>
  <si>
    <t>05 1 00 80070</t>
  </si>
  <si>
    <t>Муниципальная программа "Энергосбережение и повышение энергетической эффективности в сумоне Бурен-Бай-Хаакский до 2020 г."</t>
  </si>
  <si>
    <t>06 0 00  00000</t>
  </si>
  <si>
    <t>Постановление Администрации сумона от 10.12.2013 г. №56 "О внесении изменений муниципальную программу "Энергосбережение и повышение энерготической эффективности в сумоне Бурен-Бай-Хаакский до 2020 года"</t>
  </si>
  <si>
    <t>Исполение по источникам внутреннего финансирования дефицита  бюджета сумона Бурен-Бай-Хаакский Каа-Хемского района Республики Тыва за 2017 год</t>
  </si>
  <si>
    <t>Исполение</t>
  </si>
  <si>
    <t>исполнение</t>
  </si>
  <si>
    <t>% исполнения</t>
  </si>
  <si>
    <t>Исполение поступления доходов в  бюджет сумона Бурен-Бай-Хаакский Каа-Хемского района Республики Тыва за 2017 год</t>
  </si>
  <si>
    <t>% исполения</t>
  </si>
  <si>
    <t>Исполение распределения бюджетных ассигнований бюджета сумона Бурен-Бай-Хаакский Каа-Хемского района Республики Тыва по разделам, подразделам, целевым статьям (муниципальным программам и непрограммным направлениям деятельности) и видам расходов функциональной классификации расходов РФ за 2017 год</t>
  </si>
  <si>
    <t>Приложение 4</t>
  </si>
  <si>
    <t>Исполение ведомственной структуры  расходов бюджета сумона Бурен-Бай-хаакский Каа-Хемского района Республики Тыва за 2017 год</t>
  </si>
  <si>
    <t>Исполнение</t>
  </si>
  <si>
    <t>Исполение по распределению</t>
  </si>
  <si>
    <t>за 2017 год</t>
  </si>
</sst>
</file>

<file path=xl/styles.xml><?xml version="1.0" encoding="utf-8"?>
<styleSheet xmlns="http://schemas.openxmlformats.org/spreadsheetml/2006/main">
  <numFmts count="2">
    <numFmt numFmtId="164" formatCode="0.0"/>
    <numFmt numFmtId="167" formatCode="0.00000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i/>
      <sz val="9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1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2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3" fillId="0" borderId="0" xfId="1" applyFont="1" applyFill="1" applyAlignment="1">
      <alignment horizontal="right" vertical="distributed"/>
    </xf>
    <xf numFmtId="0" fontId="3" fillId="0" borderId="0" xfId="1" applyFont="1" applyFill="1" applyAlignment="1">
      <alignment vertical="distributed"/>
    </xf>
    <xf numFmtId="0" fontId="4" fillId="0" borderId="0" xfId="2" applyAlignment="1">
      <alignment horizontal="right"/>
    </xf>
    <xf numFmtId="0" fontId="6" fillId="0" borderId="0" xfId="3" applyFont="1" applyFill="1" applyAlignment="1">
      <alignment horizontal="right"/>
    </xf>
    <xf numFmtId="0" fontId="5" fillId="0" borderId="0" xfId="3"/>
    <xf numFmtId="0" fontId="3" fillId="0" borderId="0" xfId="3" applyFont="1" applyFill="1" applyAlignment="1">
      <alignment horizontal="right" vertical="distributed"/>
    </xf>
    <xf numFmtId="0" fontId="7" fillId="0" borderId="0" xfId="3" applyFont="1" applyFill="1" applyAlignment="1">
      <alignment horizontal="right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4" fillId="0" borderId="0" xfId="2"/>
    <xf numFmtId="0" fontId="9" fillId="0" borderId="1" xfId="2" applyFont="1" applyBorder="1" applyAlignment="1">
      <alignment horizontal="right"/>
    </xf>
    <xf numFmtId="0" fontId="10" fillId="0" borderId="2" xfId="4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/>
    </xf>
    <xf numFmtId="0" fontId="11" fillId="0" borderId="2" xfId="3" applyFont="1" applyBorder="1" applyAlignment="1">
      <alignment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wrapText="1"/>
    </xf>
    <xf numFmtId="0" fontId="2" fillId="0" borderId="2" xfId="3" applyFont="1" applyBorder="1" applyAlignment="1">
      <alignment horizontal="center" vertical="center" wrapText="1"/>
    </xf>
    <xf numFmtId="0" fontId="5" fillId="0" borderId="2" xfId="3" applyBorder="1"/>
    <xf numFmtId="0" fontId="11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wrapText="1"/>
    </xf>
    <xf numFmtId="164" fontId="2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justify" vertical="center" wrapText="1"/>
    </xf>
    <xf numFmtId="0" fontId="13" fillId="0" borderId="2" xfId="2" applyFont="1" applyBorder="1" applyAlignment="1">
      <alignment vertical="top"/>
    </xf>
    <xf numFmtId="0" fontId="14" fillId="0" borderId="2" xfId="2" applyFont="1" applyBorder="1" applyAlignment="1">
      <alignment horizontal="justify" vertical="top" wrapText="1"/>
    </xf>
    <xf numFmtId="164" fontId="8" fillId="0" borderId="2" xfId="2" applyNumberFormat="1" applyFont="1" applyBorder="1" applyAlignment="1">
      <alignment horizontal="center"/>
    </xf>
    <xf numFmtId="0" fontId="3" fillId="0" borderId="0" xfId="5" applyFont="1" applyAlignment="1">
      <alignment vertical="top"/>
    </xf>
    <xf numFmtId="164" fontId="3" fillId="0" borderId="0" xfId="5" applyNumberFormat="1" applyFont="1" applyAlignment="1">
      <alignment horizontal="right"/>
    </xf>
    <xf numFmtId="0" fontId="4" fillId="0" borderId="0" xfId="5"/>
    <xf numFmtId="0" fontId="3" fillId="0" borderId="0" xfId="5" applyFont="1" applyAlignment="1">
      <alignment horizontal="right" wrapText="1"/>
    </xf>
    <xf numFmtId="164" fontId="3" fillId="0" borderId="0" xfId="5" applyNumberFormat="1" applyFont="1" applyAlignment="1">
      <alignment horizontal="center"/>
    </xf>
    <xf numFmtId="0" fontId="8" fillId="0" borderId="0" xfId="5" applyFont="1" applyAlignment="1">
      <alignment horizontal="center" wrapText="1"/>
    </xf>
    <xf numFmtId="0" fontId="4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164" fontId="3" fillId="0" borderId="1" xfId="5" applyNumberFormat="1" applyFont="1" applyBorder="1" applyAlignment="1">
      <alignment horizontal="right"/>
    </xf>
    <xf numFmtId="1" fontId="15" fillId="0" borderId="2" xfId="5" applyNumberFormat="1" applyFont="1" applyBorder="1" applyAlignment="1">
      <alignment horizontal="center" vertical="top" wrapText="1"/>
    </xf>
    <xf numFmtId="0" fontId="3" fillId="2" borderId="2" xfId="5" applyFont="1" applyFill="1" applyBorder="1" applyAlignment="1">
      <alignment horizontal="center" vertical="top" wrapText="1"/>
    </xf>
    <xf numFmtId="1" fontId="3" fillId="2" borderId="2" xfId="5" applyNumberFormat="1" applyFont="1" applyFill="1" applyBorder="1" applyAlignment="1">
      <alignment horizontal="center" vertical="center" wrapText="1"/>
    </xf>
    <xf numFmtId="1" fontId="16" fillId="0" borderId="2" xfId="5" applyNumberFormat="1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top"/>
    </xf>
    <xf numFmtId="164" fontId="6" fillId="2" borderId="2" xfId="5" applyNumberFormat="1" applyFont="1" applyFill="1" applyBorder="1" applyAlignment="1">
      <alignment horizontal="center" vertical="center" wrapText="1"/>
    </xf>
    <xf numFmtId="1" fontId="18" fillId="0" borderId="2" xfId="5" applyNumberFormat="1" applyFont="1" applyBorder="1" applyAlignment="1">
      <alignment horizontal="center" vertical="center"/>
    </xf>
    <xf numFmtId="0" fontId="19" fillId="0" borderId="2" xfId="5" applyFont="1" applyBorder="1" applyAlignment="1">
      <alignment horizontal="left" vertical="top"/>
    </xf>
    <xf numFmtId="1" fontId="16" fillId="0" borderId="3" xfId="5" applyNumberFormat="1" applyFont="1" applyBorder="1" applyAlignment="1">
      <alignment horizontal="center" vertical="center"/>
    </xf>
    <xf numFmtId="0" fontId="17" fillId="0" borderId="3" xfId="5" applyFont="1" applyBorder="1" applyAlignment="1">
      <alignment horizontal="left" vertical="top"/>
    </xf>
    <xf numFmtId="1" fontId="18" fillId="0" borderId="3" xfId="5" applyNumberFormat="1" applyFont="1" applyBorder="1" applyAlignment="1">
      <alignment horizontal="center" vertical="center"/>
    </xf>
    <xf numFmtId="0" fontId="19" fillId="0" borderId="3" xfId="5" applyFont="1" applyBorder="1" applyAlignment="1">
      <alignment horizontal="left" vertical="top"/>
    </xf>
    <xf numFmtId="0" fontId="19" fillId="0" borderId="3" xfId="5" applyFont="1" applyBorder="1" applyAlignment="1">
      <alignment horizontal="left" vertical="top" wrapText="1"/>
    </xf>
    <xf numFmtId="2" fontId="19" fillId="0" borderId="3" xfId="5" applyNumberFormat="1" applyFont="1" applyBorder="1" applyAlignment="1">
      <alignment horizontal="left" vertical="top" wrapText="1"/>
    </xf>
    <xf numFmtId="164" fontId="6" fillId="0" borderId="2" xfId="5" applyNumberFormat="1" applyFont="1" applyBorder="1" applyAlignment="1">
      <alignment horizontal="center"/>
    </xf>
    <xf numFmtId="0" fontId="17" fillId="0" borderId="3" xfId="5" applyFont="1" applyBorder="1" applyAlignment="1">
      <alignment horizontal="left" vertical="top" wrapText="1"/>
    </xf>
    <xf numFmtId="0" fontId="20" fillId="0" borderId="3" xfId="5" applyFont="1" applyBorder="1" applyAlignment="1">
      <alignment horizontal="left" vertical="top" wrapText="1"/>
    </xf>
    <xf numFmtId="0" fontId="21" fillId="0" borderId="3" xfId="5" applyFont="1" applyBorder="1" applyAlignment="1">
      <alignment vertical="top" wrapText="1"/>
    </xf>
    <xf numFmtId="0" fontId="22" fillId="0" borderId="3" xfId="5" applyFont="1" applyBorder="1" applyAlignment="1">
      <alignment horizontal="left"/>
    </xf>
    <xf numFmtId="0" fontId="22" fillId="0" borderId="4" xfId="5" applyFont="1" applyBorder="1" applyAlignment="1">
      <alignment horizontal="left"/>
    </xf>
    <xf numFmtId="164" fontId="10" fillId="0" borderId="2" xfId="5" applyNumberFormat="1" applyFont="1" applyBorder="1" applyAlignment="1">
      <alignment horizontal="center"/>
    </xf>
    <xf numFmtId="0" fontId="20" fillId="0" borderId="3" xfId="5" applyFont="1" applyBorder="1" applyAlignment="1">
      <alignment horizontal="center"/>
    </xf>
    <xf numFmtId="0" fontId="20" fillId="0" borderId="4" xfId="5" applyFont="1" applyBorder="1" applyAlignment="1">
      <alignment horizontal="center"/>
    </xf>
    <xf numFmtId="1" fontId="4" fillId="0" borderId="2" xfId="5" applyNumberFormat="1" applyFont="1" applyBorder="1" applyAlignment="1">
      <alignment horizontal="center" vertical="center" wrapText="1"/>
    </xf>
    <xf numFmtId="0" fontId="4" fillId="0" borderId="2" xfId="5" applyFont="1" applyBorder="1" applyAlignment="1">
      <alignment vertical="top" wrapText="1"/>
    </xf>
    <xf numFmtId="0" fontId="20" fillId="0" borderId="3" xfId="5" applyFont="1" applyBorder="1" applyAlignment="1">
      <alignment wrapText="1"/>
    </xf>
    <xf numFmtId="0" fontId="4" fillId="0" borderId="3" xfId="5" applyFont="1" applyBorder="1" applyAlignment="1">
      <alignment vertical="top" wrapText="1"/>
    </xf>
    <xf numFmtId="0" fontId="4" fillId="0" borderId="4" xfId="5" applyFont="1" applyBorder="1" applyAlignment="1">
      <alignment vertical="top" wrapText="1"/>
    </xf>
    <xf numFmtId="0" fontId="20" fillId="0" borderId="3" xfId="5" applyFont="1" applyBorder="1" applyAlignment="1">
      <alignment horizontal="left"/>
    </xf>
    <xf numFmtId="0" fontId="20" fillId="0" borderId="4" xfId="5" applyFont="1" applyBorder="1" applyAlignment="1">
      <alignment horizontal="left"/>
    </xf>
    <xf numFmtId="0" fontId="4" fillId="0" borderId="0" xfId="5" applyAlignment="1">
      <alignment vertical="top"/>
    </xf>
    <xf numFmtId="0" fontId="4" fillId="0" borderId="0" xfId="5" applyFont="1" applyAlignment="1">
      <alignment vertical="top"/>
    </xf>
    <xf numFmtId="164" fontId="4" fillId="0" borderId="0" xfId="5" applyNumberFormat="1" applyAlignment="1">
      <alignment horizontal="center"/>
    </xf>
    <xf numFmtId="0" fontId="6" fillId="0" borderId="0" xfId="1" applyFont="1" applyAlignment="1"/>
    <xf numFmtId="0" fontId="3" fillId="2" borderId="0" xfId="1" applyNumberFormat="1" applyFont="1" applyFill="1" applyAlignment="1">
      <alignment vertical="distributed"/>
    </xf>
    <xf numFmtId="0" fontId="7" fillId="0" borderId="0" xfId="1" applyFont="1" applyFill="1" applyAlignment="1">
      <alignment horizontal="right" vertical="distributed"/>
    </xf>
    <xf numFmtId="164" fontId="7" fillId="0" borderId="0" xfId="1" applyNumberFormat="1" applyFont="1" applyFill="1" applyAlignment="1">
      <alignment horizontal="right" vertical="distributed"/>
    </xf>
    <xf numFmtId="0" fontId="2" fillId="0" borderId="0" xfId="1" applyFont="1" applyFill="1"/>
    <xf numFmtId="0" fontId="8" fillId="0" borderId="0" xfId="1" applyFont="1" applyAlignment="1">
      <alignment horizontal="center" wrapText="1"/>
    </xf>
    <xf numFmtId="0" fontId="3" fillId="0" borderId="0" xfId="1" applyFont="1"/>
    <xf numFmtId="0" fontId="3" fillId="0" borderId="0" xfId="1" applyFont="1" applyBorder="1"/>
    <xf numFmtId="0" fontId="3" fillId="0" borderId="5" xfId="1" applyFont="1" applyFill="1" applyBorder="1" applyAlignment="1">
      <alignment horizontal="right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textRotation="90" wrapText="1"/>
    </xf>
    <xf numFmtId="0" fontId="11" fillId="0" borderId="9" xfId="1" applyFont="1" applyFill="1" applyBorder="1" applyAlignment="1">
      <alignment horizontal="center" vertical="center" textRotation="90" wrapText="1"/>
    </xf>
    <xf numFmtId="0" fontId="11" fillId="0" borderId="7" xfId="1" applyFont="1" applyFill="1" applyBorder="1" applyAlignment="1">
      <alignment horizontal="center" vertical="center" textRotation="90" wrapText="1"/>
    </xf>
    <xf numFmtId="0" fontId="11" fillId="0" borderId="7" xfId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horizontal="center" vertical="center" textRotation="90" wrapText="1"/>
    </xf>
    <xf numFmtId="0" fontId="11" fillId="0" borderId="13" xfId="1" applyFont="1" applyFill="1" applyBorder="1" applyAlignment="1">
      <alignment horizontal="center" vertical="center" textRotation="90" wrapText="1"/>
    </xf>
    <xf numFmtId="0" fontId="11" fillId="0" borderId="13" xfId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/>
    </xf>
    <xf numFmtId="1" fontId="11" fillId="0" borderId="18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3" borderId="2" xfId="1" applyFont="1" applyFill="1" applyBorder="1" applyAlignment="1">
      <alignment vertical="center" wrapText="1"/>
    </xf>
    <xf numFmtId="49" fontId="11" fillId="3" borderId="2" xfId="1" applyNumberFormat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 wrapText="1"/>
    </xf>
    <xf numFmtId="164" fontId="23" fillId="0" borderId="3" xfId="1" applyNumberFormat="1" applyFont="1" applyFill="1" applyBorder="1" applyAlignment="1">
      <alignment horizontal="center" wrapText="1"/>
    </xf>
    <xf numFmtId="0" fontId="8" fillId="0" borderId="0" xfId="1" applyFont="1"/>
    <xf numFmtId="0" fontId="23" fillId="3" borderId="2" xfId="1" applyFont="1" applyFill="1" applyBorder="1" applyAlignment="1">
      <alignment horizontal="left" vertical="center" wrapText="1"/>
    </xf>
    <xf numFmtId="49" fontId="23" fillId="3" borderId="2" xfId="1" applyNumberFormat="1" applyFont="1" applyFill="1" applyBorder="1" applyAlignment="1">
      <alignment horizontal="center"/>
    </xf>
    <xf numFmtId="49" fontId="7" fillId="3" borderId="2" xfId="1" applyNumberFormat="1" applyFont="1" applyFill="1" applyBorder="1" applyAlignment="1">
      <alignment horizontal="center" wrapText="1"/>
    </xf>
    <xf numFmtId="49" fontId="23" fillId="3" borderId="2" xfId="1" applyNumberFormat="1" applyFont="1" applyFill="1" applyBorder="1" applyAlignment="1">
      <alignment horizontal="center" wrapText="1"/>
    </xf>
    <xf numFmtId="164" fontId="23" fillId="0" borderId="3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left" vertical="center" wrapText="1"/>
    </xf>
    <xf numFmtId="0" fontId="8" fillId="0" borderId="0" xfId="1" applyFont="1" applyFill="1"/>
    <xf numFmtId="0" fontId="7" fillId="3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/>
    </xf>
    <xf numFmtId="49" fontId="7" fillId="3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wrapText="1"/>
    </xf>
    <xf numFmtId="0" fontId="7" fillId="3" borderId="0" xfId="1" applyFont="1" applyFill="1" applyAlignment="1">
      <alignment wrapText="1"/>
    </xf>
    <xf numFmtId="0" fontId="7" fillId="3" borderId="18" xfId="1" applyFont="1" applyFill="1" applyBorder="1" applyAlignment="1">
      <alignment vertical="center" wrapText="1"/>
    </xf>
    <xf numFmtId="49" fontId="25" fillId="3" borderId="2" xfId="1" applyNumberFormat="1" applyFont="1" applyFill="1" applyBorder="1" applyAlignment="1">
      <alignment horizontal="center" wrapText="1"/>
    </xf>
    <xf numFmtId="0" fontId="26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23" fillId="3" borderId="18" xfId="1" applyFont="1" applyFill="1" applyBorder="1" applyAlignment="1">
      <alignment vertical="center" wrapText="1"/>
    </xf>
    <xf numFmtId="0" fontId="26" fillId="3" borderId="18" xfId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3" fillId="3" borderId="2" xfId="1" applyNumberFormat="1" applyFont="1" applyFill="1" applyBorder="1" applyAlignment="1">
      <alignment horizontal="center" wrapText="1"/>
    </xf>
    <xf numFmtId="0" fontId="7" fillId="0" borderId="2" xfId="1" applyFont="1" applyFill="1" applyBorder="1" applyAlignment="1">
      <alignment vertical="top" wrapText="1"/>
    </xf>
    <xf numFmtId="0" fontId="23" fillId="2" borderId="2" xfId="1" applyFont="1" applyFill="1" applyBorder="1" applyAlignment="1">
      <alignment horizontal="center" vertical="center" wrapText="1"/>
    </xf>
    <xf numFmtId="0" fontId="23" fillId="3" borderId="2" xfId="1" applyNumberFormat="1" applyFont="1" applyFill="1" applyBorder="1" applyAlignment="1">
      <alignment horizontal="left" vertical="center" wrapText="1"/>
    </xf>
    <xf numFmtId="0" fontId="26" fillId="3" borderId="2" xfId="1" applyNumberFormat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vertical="top" wrapText="1"/>
    </xf>
    <xf numFmtId="0" fontId="3" fillId="3" borderId="18" xfId="1" applyNumberFormat="1" applyFont="1" applyFill="1" applyBorder="1" applyAlignment="1">
      <alignment horizontal="left" vertical="center" wrapText="1" shrinkToFit="1"/>
    </xf>
    <xf numFmtId="0" fontId="7" fillId="3" borderId="2" xfId="1" applyNumberFormat="1" applyFont="1" applyFill="1" applyBorder="1" applyAlignment="1">
      <alignment horizontal="left" vertical="center" wrapText="1" shrinkToFit="1"/>
    </xf>
    <xf numFmtId="0" fontId="23" fillId="3" borderId="2" xfId="1" applyFont="1" applyFill="1" applyBorder="1" applyAlignment="1">
      <alignment vertical="center" wrapText="1"/>
    </xf>
    <xf numFmtId="0" fontId="27" fillId="0" borderId="2" xfId="1" applyFont="1" applyBorder="1" applyAlignment="1">
      <alignment horizontal="left" wrapText="1"/>
    </xf>
    <xf numFmtId="0" fontId="3" fillId="0" borderId="2" xfId="1" applyFont="1" applyFill="1" applyBorder="1" applyAlignment="1">
      <alignment wrapText="1"/>
    </xf>
    <xf numFmtId="49" fontId="7" fillId="0" borderId="2" xfId="1" applyNumberFormat="1" applyFont="1" applyFill="1" applyBorder="1" applyAlignment="1">
      <alignment horizontal="center"/>
    </xf>
    <xf numFmtId="0" fontId="24" fillId="3" borderId="2" xfId="1" applyFont="1" applyFill="1" applyBorder="1" applyAlignment="1">
      <alignment vertical="center" wrapText="1"/>
    </xf>
    <xf numFmtId="49" fontId="23" fillId="0" borderId="2" xfId="1" applyNumberFormat="1" applyFont="1" applyFill="1" applyBorder="1" applyAlignment="1">
      <alignment horizontal="center" wrapText="1"/>
    </xf>
    <xf numFmtId="0" fontId="26" fillId="3" borderId="2" xfId="1" applyFont="1" applyFill="1" applyBorder="1" applyAlignment="1">
      <alignment horizontal="left" vertical="center" wrapText="1"/>
    </xf>
    <xf numFmtId="0" fontId="23" fillId="0" borderId="18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0" fontId="7" fillId="0" borderId="18" xfId="1" applyFont="1" applyFill="1" applyBorder="1" applyAlignment="1">
      <alignment horizontal="left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wrapText="1"/>
    </xf>
    <xf numFmtId="164" fontId="7" fillId="0" borderId="19" xfId="1" applyNumberFormat="1" applyFont="1" applyFill="1" applyBorder="1" applyAlignment="1">
      <alignment horizontal="center" wrapText="1"/>
    </xf>
    <xf numFmtId="164" fontId="2" fillId="0" borderId="0" xfId="1" applyNumberFormat="1" applyFont="1"/>
    <xf numFmtId="0" fontId="2" fillId="0" borderId="2" xfId="1" applyFont="1" applyBorder="1"/>
    <xf numFmtId="164" fontId="23" fillId="3" borderId="2" xfId="1" applyNumberFormat="1" applyFont="1" applyFill="1" applyBorder="1" applyAlignment="1">
      <alignment horizontal="center" wrapText="1"/>
    </xf>
    <xf numFmtId="164" fontId="7" fillId="3" borderId="2" xfId="1" applyNumberFormat="1" applyFont="1" applyFill="1" applyBorder="1" applyAlignment="1">
      <alignment horizontal="center" wrapText="1"/>
    </xf>
    <xf numFmtId="2" fontId="23" fillId="0" borderId="3" xfId="1" applyNumberFormat="1" applyFont="1" applyFill="1" applyBorder="1" applyAlignment="1">
      <alignment horizontal="center"/>
    </xf>
    <xf numFmtId="0" fontId="1" fillId="0" borderId="0" xfId="1" applyFont="1" applyFill="1"/>
    <xf numFmtId="0" fontId="28" fillId="0" borderId="0" xfId="1" applyFont="1" applyFill="1"/>
    <xf numFmtId="0" fontId="1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right" wrapText="1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wrapText="1"/>
    </xf>
    <xf numFmtId="1" fontId="11" fillId="0" borderId="2" xfId="1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distributed" wrapText="1"/>
    </xf>
    <xf numFmtId="0" fontId="6" fillId="0" borderId="0" xfId="1" applyFont="1" applyFill="1" applyAlignment="1">
      <alignment horizontal="center"/>
    </xf>
    <xf numFmtId="0" fontId="8" fillId="0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1" fontId="11" fillId="0" borderId="2" xfId="1" applyNumberFormat="1" applyFont="1" applyFill="1" applyBorder="1" applyAlignment="1">
      <alignment wrapText="1"/>
    </xf>
    <xf numFmtId="164" fontId="10" fillId="0" borderId="2" xfId="1" applyNumberFormat="1" applyFont="1" applyFill="1" applyBorder="1" applyAlignment="1">
      <alignment horizontal="center"/>
    </xf>
    <xf numFmtId="0" fontId="29" fillId="0" borderId="2" xfId="1" applyFont="1" applyFill="1" applyBorder="1" applyAlignment="1">
      <alignment horizontal="center" vertical="distributed" wrapText="1"/>
    </xf>
    <xf numFmtId="0" fontId="3" fillId="0" borderId="18" xfId="1" applyNumberFormat="1" applyFont="1" applyFill="1" applyBorder="1" applyAlignment="1">
      <alignment horizontal="left" vertical="center" wrapText="1" shrinkToFit="1"/>
    </xf>
    <xf numFmtId="49" fontId="3" fillId="0" borderId="2" xfId="1" applyNumberFormat="1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3" fillId="0" borderId="2" xfId="1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left" wrapText="1"/>
    </xf>
    <xf numFmtId="0" fontId="7" fillId="3" borderId="18" xfId="1" applyNumberFormat="1" applyFont="1" applyFill="1" applyBorder="1" applyAlignment="1">
      <alignment horizontal="left" vertical="center" wrapText="1" shrinkToFit="1"/>
    </xf>
    <xf numFmtId="0" fontId="11" fillId="4" borderId="2" xfId="1" applyFont="1" applyFill="1" applyBorder="1" applyAlignment="1">
      <alignment vertical="top" wrapText="1"/>
    </xf>
    <xf numFmtId="0" fontId="11" fillId="4" borderId="2" xfId="1" applyFont="1" applyFill="1" applyBorder="1" applyAlignment="1">
      <alignment wrapText="1"/>
    </xf>
    <xf numFmtId="49" fontId="11" fillId="4" borderId="2" xfId="1" applyNumberFormat="1" applyFont="1" applyFill="1" applyBorder="1" applyAlignment="1">
      <alignment horizontal="center"/>
    </xf>
    <xf numFmtId="1" fontId="11" fillId="4" borderId="2" xfId="1" applyNumberFormat="1" applyFont="1" applyFill="1" applyBorder="1" applyAlignment="1">
      <alignment horizontal="center" wrapText="1"/>
    </xf>
    <xf numFmtId="0" fontId="3" fillId="4" borderId="2" xfId="1" applyFont="1" applyFill="1" applyBorder="1" applyAlignment="1">
      <alignment wrapText="1"/>
    </xf>
    <xf numFmtId="0" fontId="3" fillId="4" borderId="2" xfId="1" applyFont="1" applyFill="1" applyBorder="1" applyAlignment="1">
      <alignment vertical="top" wrapText="1"/>
    </xf>
    <xf numFmtId="49" fontId="3" fillId="4" borderId="2" xfId="1" applyNumberFormat="1" applyFont="1" applyFill="1" applyBorder="1" applyAlignment="1">
      <alignment horizontal="center" wrapText="1"/>
    </xf>
    <xf numFmtId="1" fontId="3" fillId="4" borderId="2" xfId="1" applyNumberFormat="1" applyFont="1" applyFill="1" applyBorder="1" applyAlignment="1">
      <alignment horizontal="center" wrapText="1"/>
    </xf>
    <xf numFmtId="49" fontId="3" fillId="4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/>
    <xf numFmtId="1" fontId="3" fillId="0" borderId="2" xfId="1" applyNumberFormat="1" applyFont="1" applyFill="1" applyBorder="1" applyAlignment="1">
      <alignment wrapText="1"/>
    </xf>
    <xf numFmtId="0" fontId="3" fillId="0" borderId="0" xfId="5" applyFont="1" applyAlignment="1">
      <alignment horizontal="right" wrapText="1"/>
    </xf>
    <xf numFmtId="164" fontId="6" fillId="2" borderId="2" xfId="5" applyNumberFormat="1" applyFont="1" applyFill="1" applyBorder="1" applyAlignment="1">
      <alignment horizontal="center" wrapText="1"/>
    </xf>
    <xf numFmtId="0" fontId="2" fillId="0" borderId="0" xfId="5" applyFont="1" applyAlignment="1">
      <alignment horizontal="right" wrapText="1"/>
    </xf>
    <xf numFmtId="0" fontId="2" fillId="0" borderId="0" xfId="3" applyFont="1" applyFill="1" applyAlignment="1">
      <alignment horizontal="right"/>
    </xf>
    <xf numFmtId="167" fontId="2" fillId="0" borderId="0" xfId="1" applyNumberFormat="1" applyFont="1" applyFill="1"/>
    <xf numFmtId="167" fontId="23" fillId="0" borderId="11" xfId="1" applyNumberFormat="1" applyFont="1" applyFill="1" applyBorder="1" applyAlignment="1">
      <alignment horizontal="center" vertical="center" wrapText="1"/>
    </xf>
    <xf numFmtId="167" fontId="23" fillId="0" borderId="17" xfId="1" applyNumberFormat="1" applyFont="1" applyFill="1" applyBorder="1" applyAlignment="1">
      <alignment horizontal="center" vertical="center" wrapText="1"/>
    </xf>
    <xf numFmtId="167" fontId="23" fillId="0" borderId="2" xfId="1" applyNumberFormat="1" applyFont="1" applyFill="1" applyBorder="1" applyAlignment="1">
      <alignment horizontal="center"/>
    </xf>
    <xf numFmtId="167" fontId="7" fillId="3" borderId="2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right"/>
    </xf>
    <xf numFmtId="0" fontId="11" fillId="0" borderId="8" xfId="1" applyFont="1" applyFill="1" applyBorder="1" applyAlignment="1">
      <alignment textRotation="90" wrapText="1"/>
    </xf>
    <xf numFmtId="0" fontId="11" fillId="0" borderId="14" xfId="1" applyFont="1" applyFill="1" applyBorder="1" applyAlignment="1">
      <alignment textRotation="90" wrapText="1"/>
    </xf>
    <xf numFmtId="0" fontId="23" fillId="2" borderId="2" xfId="1" applyFont="1" applyFill="1" applyBorder="1" applyAlignment="1">
      <alignment horizontal="center" wrapText="1"/>
    </xf>
  </cellXfs>
  <cellStyles count="6">
    <cellStyle name="Обычный" xfId="0" builtinId="0"/>
    <cellStyle name="Обычный 2" xfId="5"/>
    <cellStyle name="Обычный 3" xfId="1"/>
    <cellStyle name="Обычный 4" xfId="3"/>
    <cellStyle name="Обычный_прил.финпом" xfId="2"/>
    <cellStyle name="Обычный_республиканский  2005 г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6"/>
  <sheetViews>
    <sheetView topLeftCell="A6" workbookViewId="0">
      <selection activeCell="B12" sqref="B12"/>
    </sheetView>
  </sheetViews>
  <sheetFormatPr defaultRowHeight="12.75"/>
  <cols>
    <col min="1" max="1" width="24.28515625" style="8" customWidth="1"/>
    <col min="2" max="2" width="37.42578125" style="8" customWidth="1"/>
    <col min="3" max="4" width="12.140625" style="8" customWidth="1"/>
    <col min="5" max="5" width="0" style="8" hidden="1" customWidth="1"/>
    <col min="6" max="16384" width="9.140625" style="8"/>
  </cols>
  <sheetData>
    <row r="1" spans="1:8" s="1" customFormat="1" ht="15.75" hidden="1">
      <c r="C1" s="2" t="s">
        <v>0</v>
      </c>
      <c r="D1" s="2"/>
      <c r="E1" s="2"/>
      <c r="F1" s="3"/>
      <c r="G1" s="3"/>
    </row>
    <row r="2" spans="1:8" s="1" customFormat="1" ht="51.75" hidden="1" customHeight="1">
      <c r="B2" s="4" t="s">
        <v>1</v>
      </c>
      <c r="C2" s="4"/>
      <c r="D2" s="4"/>
      <c r="E2" s="4"/>
      <c r="F2" s="5"/>
      <c r="G2" s="5"/>
      <c r="H2" s="5"/>
    </row>
    <row r="3" spans="1:8" hidden="1"/>
    <row r="4" spans="1:8" ht="15" hidden="1" customHeight="1">
      <c r="A4" s="6"/>
      <c r="B4" s="7" t="s">
        <v>2</v>
      </c>
      <c r="C4" s="7"/>
      <c r="D4" s="7"/>
      <c r="E4" s="7"/>
    </row>
    <row r="5" spans="1:8" ht="54" hidden="1" customHeight="1">
      <c r="A5" s="6"/>
      <c r="B5" s="9" t="s">
        <v>3</v>
      </c>
      <c r="C5" s="9"/>
      <c r="D5" s="9"/>
      <c r="E5" s="9"/>
    </row>
    <row r="6" spans="1:8" ht="12.75" customHeight="1">
      <c r="A6" s="6"/>
      <c r="B6" s="10"/>
      <c r="C6" s="208" t="s">
        <v>0</v>
      </c>
      <c r="D6" s="208"/>
      <c r="E6" s="208"/>
    </row>
    <row r="7" spans="1:8" ht="15.75" customHeight="1">
      <c r="A7" s="6"/>
      <c r="B7" s="6"/>
      <c r="C7" s="208"/>
      <c r="D7" s="208"/>
      <c r="E7" s="208"/>
    </row>
    <row r="8" spans="1:8" ht="66" customHeight="1">
      <c r="A8" s="11" t="s">
        <v>255</v>
      </c>
      <c r="B8" s="11"/>
      <c r="C8" s="11"/>
      <c r="D8" s="11"/>
      <c r="E8" s="11"/>
    </row>
    <row r="9" spans="1:8" ht="15.75">
      <c r="A9" s="12"/>
      <c r="B9" s="12"/>
      <c r="C9" s="12"/>
    </row>
    <row r="10" spans="1:8">
      <c r="A10" s="13"/>
      <c r="B10" s="13"/>
      <c r="C10" s="14" t="s">
        <v>4</v>
      </c>
      <c r="D10" s="14"/>
      <c r="E10" s="14"/>
    </row>
    <row r="11" spans="1:8" ht="57">
      <c r="A11" s="15" t="s">
        <v>5</v>
      </c>
      <c r="B11" s="15" t="s">
        <v>6</v>
      </c>
      <c r="C11" s="15" t="s">
        <v>7</v>
      </c>
      <c r="D11" s="15" t="s">
        <v>256</v>
      </c>
      <c r="E11" s="15" t="s">
        <v>8</v>
      </c>
    </row>
    <row r="12" spans="1:8" ht="30.75" customHeight="1">
      <c r="A12" s="16" t="s">
        <v>9</v>
      </c>
      <c r="B12" s="17" t="s">
        <v>10</v>
      </c>
      <c r="C12" s="18">
        <f>C13</f>
        <v>0</v>
      </c>
      <c r="D12" s="18">
        <f t="shared" ref="D12:E12" si="0">D13</f>
        <v>0</v>
      </c>
      <c r="E12" s="18">
        <f t="shared" si="0"/>
        <v>0</v>
      </c>
    </row>
    <row r="13" spans="1:8" ht="35.25" customHeight="1">
      <c r="A13" s="16" t="s">
        <v>11</v>
      </c>
      <c r="B13" s="19" t="s">
        <v>12</v>
      </c>
      <c r="C13" s="20">
        <v>0</v>
      </c>
      <c r="D13" s="21"/>
      <c r="E13" s="21"/>
    </row>
    <row r="14" spans="1:8" ht="32.25" customHeight="1">
      <c r="A14" s="22" t="s">
        <v>13</v>
      </c>
      <c r="B14" s="23" t="s">
        <v>14</v>
      </c>
      <c r="C14" s="24">
        <f>C15</f>
        <v>5</v>
      </c>
      <c r="D14" s="24">
        <f t="shared" ref="D14:E14" si="1">D15</f>
        <v>1.8</v>
      </c>
      <c r="E14" s="24">
        <f t="shared" si="1"/>
        <v>0</v>
      </c>
    </row>
    <row r="15" spans="1:8" ht="33.75" customHeight="1">
      <c r="A15" s="22" t="s">
        <v>15</v>
      </c>
      <c r="B15" s="25" t="s">
        <v>16</v>
      </c>
      <c r="C15" s="24">
        <v>5</v>
      </c>
      <c r="D15" s="24">
        <v>1.8</v>
      </c>
      <c r="E15" s="24"/>
    </row>
    <row r="16" spans="1:8" ht="15.75">
      <c r="A16" s="26"/>
      <c r="B16" s="27" t="s">
        <v>17</v>
      </c>
      <c r="C16" s="28">
        <f>C12-C14</f>
        <v>-5</v>
      </c>
      <c r="D16" s="28">
        <f t="shared" ref="D16:E16" si="2">D12-D14</f>
        <v>-1.8</v>
      </c>
      <c r="E16" s="28">
        <f t="shared" si="2"/>
        <v>0</v>
      </c>
    </row>
  </sheetData>
  <mergeCells count="7">
    <mergeCell ref="C1:E1"/>
    <mergeCell ref="B2:E2"/>
    <mergeCell ref="B4:E4"/>
    <mergeCell ref="B5:E5"/>
    <mergeCell ref="A8:E8"/>
    <mergeCell ref="C10:E10"/>
    <mergeCell ref="C6:E7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42"/>
  <sheetViews>
    <sheetView topLeftCell="A35" workbookViewId="0">
      <selection activeCell="B10" sqref="B10"/>
    </sheetView>
  </sheetViews>
  <sheetFormatPr defaultRowHeight="12.75"/>
  <cols>
    <col min="1" max="1" width="25" style="68" customWidth="1"/>
    <col min="2" max="2" width="44.28515625" style="69" customWidth="1"/>
    <col min="3" max="3" width="8.42578125" style="70" customWidth="1"/>
    <col min="4" max="4" width="7.42578125" style="31" customWidth="1"/>
    <col min="5" max="5" width="8" style="31" customWidth="1"/>
    <col min="6" max="16384" width="9.140625" style="31"/>
  </cols>
  <sheetData>
    <row r="1" spans="1:8" s="1" customFormat="1" ht="15.75" hidden="1">
      <c r="C1" s="2" t="s">
        <v>18</v>
      </c>
      <c r="D1" s="2"/>
      <c r="E1" s="2"/>
      <c r="F1" s="3"/>
      <c r="G1" s="3"/>
    </row>
    <row r="2" spans="1:8" s="1" customFormat="1" ht="51.75" hidden="1" customHeight="1">
      <c r="B2" s="4" t="s">
        <v>1</v>
      </c>
      <c r="C2" s="4"/>
      <c r="D2" s="4"/>
      <c r="E2" s="4"/>
      <c r="F2" s="5"/>
      <c r="G2" s="5"/>
      <c r="H2" s="5"/>
    </row>
    <row r="3" spans="1:8" hidden="1"/>
    <row r="4" spans="1:8" hidden="1">
      <c r="A4" s="29"/>
      <c r="B4" s="29"/>
      <c r="C4" s="30" t="s">
        <v>19</v>
      </c>
      <c r="D4" s="30"/>
      <c r="E4" s="30"/>
    </row>
    <row r="5" spans="1:8" ht="54.75" hidden="1" customHeight="1">
      <c r="A5" s="29"/>
      <c r="B5" s="32" t="s">
        <v>20</v>
      </c>
      <c r="C5" s="32"/>
      <c r="D5" s="32"/>
      <c r="E5" s="32"/>
    </row>
    <row r="6" spans="1:8" ht="33.75" customHeight="1">
      <c r="A6" s="29"/>
      <c r="B6" s="205"/>
      <c r="C6" s="207" t="s">
        <v>18</v>
      </c>
      <c r="D6" s="207"/>
      <c r="E6" s="207"/>
    </row>
    <row r="7" spans="1:8">
      <c r="A7" s="29"/>
      <c r="B7" s="29"/>
      <c r="C7" s="33"/>
    </row>
    <row r="8" spans="1:8" ht="28.5" customHeight="1">
      <c r="A8" s="34" t="s">
        <v>259</v>
      </c>
      <c r="B8" s="34"/>
      <c r="C8" s="34"/>
      <c r="D8" s="34"/>
      <c r="E8" s="34"/>
      <c r="F8" s="35"/>
      <c r="G8" s="35"/>
    </row>
    <row r="9" spans="1:8" ht="15.75">
      <c r="A9" s="36"/>
      <c r="B9" s="36"/>
      <c r="C9" s="36"/>
      <c r="D9" s="36"/>
      <c r="E9" s="35"/>
      <c r="F9" s="35"/>
      <c r="G9" s="35"/>
    </row>
    <row r="10" spans="1:8">
      <c r="A10" s="29"/>
      <c r="B10" s="29"/>
      <c r="C10" s="37" t="s">
        <v>21</v>
      </c>
      <c r="D10" s="37"/>
      <c r="E10" s="37"/>
    </row>
    <row r="11" spans="1:8" ht="36" customHeight="1">
      <c r="A11" s="38" t="s">
        <v>22</v>
      </c>
      <c r="B11" s="38" t="s">
        <v>23</v>
      </c>
      <c r="C11" s="38" t="s">
        <v>24</v>
      </c>
      <c r="D11" s="38" t="s">
        <v>257</v>
      </c>
      <c r="E11" s="38" t="s">
        <v>258</v>
      </c>
    </row>
    <row r="12" spans="1:8">
      <c r="A12" s="39">
        <v>1</v>
      </c>
      <c r="B12" s="39">
        <v>2</v>
      </c>
      <c r="C12" s="40">
        <v>3</v>
      </c>
      <c r="D12" s="40">
        <v>4</v>
      </c>
      <c r="E12" s="40">
        <v>5</v>
      </c>
    </row>
    <row r="13" spans="1:8" ht="15">
      <c r="A13" s="41" t="s">
        <v>25</v>
      </c>
      <c r="B13" s="42" t="s">
        <v>26</v>
      </c>
      <c r="C13" s="43">
        <f>C14</f>
        <v>103</v>
      </c>
      <c r="D13" s="43">
        <f>D14</f>
        <v>103.05767</v>
      </c>
      <c r="E13" s="43">
        <f>D13/C13*100</f>
        <v>100.05599029126213</v>
      </c>
    </row>
    <row r="14" spans="1:8" ht="15">
      <c r="A14" s="44" t="s">
        <v>27</v>
      </c>
      <c r="B14" s="45" t="s">
        <v>28</v>
      </c>
      <c r="C14" s="43">
        <v>103</v>
      </c>
      <c r="D14" s="43">
        <v>103.05767</v>
      </c>
      <c r="E14" s="43">
        <f t="shared" ref="E14:E42" si="0">D14/C14*100</f>
        <v>100.05599029126213</v>
      </c>
    </row>
    <row r="15" spans="1:8" ht="15">
      <c r="A15" s="46" t="s">
        <v>29</v>
      </c>
      <c r="B15" s="47" t="s">
        <v>30</v>
      </c>
      <c r="C15" s="43">
        <f>C16</f>
        <v>2</v>
      </c>
      <c r="D15" s="43">
        <f>D16</f>
        <v>1.8429800000000001</v>
      </c>
      <c r="E15" s="43">
        <f t="shared" si="0"/>
        <v>92.149000000000001</v>
      </c>
    </row>
    <row r="16" spans="1:8" ht="15">
      <c r="A16" s="48" t="s">
        <v>31</v>
      </c>
      <c r="B16" s="49" t="s">
        <v>32</v>
      </c>
      <c r="C16" s="43">
        <v>2</v>
      </c>
      <c r="D16" s="43">
        <v>1.8429800000000001</v>
      </c>
      <c r="E16" s="43">
        <f t="shared" si="0"/>
        <v>92.149000000000001</v>
      </c>
    </row>
    <row r="17" spans="1:5" ht="15">
      <c r="A17" s="41" t="s">
        <v>33</v>
      </c>
      <c r="B17" s="42" t="s">
        <v>34</v>
      </c>
      <c r="C17" s="43">
        <f>C18+C19</f>
        <v>219</v>
      </c>
      <c r="D17" s="43">
        <f>D18+D19</f>
        <v>220.46853999999999</v>
      </c>
      <c r="E17" s="43">
        <f t="shared" si="0"/>
        <v>100.67056621004566</v>
      </c>
    </row>
    <row r="18" spans="1:5" ht="15">
      <c r="A18" s="44" t="s">
        <v>35</v>
      </c>
      <c r="B18" s="45" t="s">
        <v>36</v>
      </c>
      <c r="C18" s="43">
        <v>36</v>
      </c>
      <c r="D18" s="43">
        <v>36.640790000000003</v>
      </c>
      <c r="E18" s="43">
        <f t="shared" si="0"/>
        <v>101.77997222222224</v>
      </c>
    </row>
    <row r="19" spans="1:5" ht="15">
      <c r="A19" s="41" t="s">
        <v>37</v>
      </c>
      <c r="B19" s="42" t="s">
        <v>38</v>
      </c>
      <c r="C19" s="43">
        <f>C20+C21</f>
        <v>183</v>
      </c>
      <c r="D19" s="43">
        <f>D20+D21</f>
        <v>183.82774999999998</v>
      </c>
      <c r="E19" s="43">
        <f t="shared" si="0"/>
        <v>100.45232240437156</v>
      </c>
    </row>
    <row r="20" spans="1:5" ht="15">
      <c r="A20" s="44" t="s">
        <v>39</v>
      </c>
      <c r="B20" s="45" t="s">
        <v>40</v>
      </c>
      <c r="C20" s="43">
        <v>79</v>
      </c>
      <c r="D20" s="43">
        <v>79.592659999999995</v>
      </c>
      <c r="E20" s="43">
        <f t="shared" si="0"/>
        <v>100.75020253164557</v>
      </c>
    </row>
    <row r="21" spans="1:5" ht="15">
      <c r="A21" s="44" t="s">
        <v>41</v>
      </c>
      <c r="B21" s="50" t="s">
        <v>42</v>
      </c>
      <c r="C21" s="43">
        <v>104</v>
      </c>
      <c r="D21" s="43">
        <v>104.23509</v>
      </c>
      <c r="E21" s="43">
        <f t="shared" si="0"/>
        <v>100.22604807692308</v>
      </c>
    </row>
    <row r="22" spans="1:5" ht="15">
      <c r="A22" s="46" t="s">
        <v>43</v>
      </c>
      <c r="B22" s="47" t="s">
        <v>44</v>
      </c>
      <c r="C22" s="43">
        <f>C23</f>
        <v>1</v>
      </c>
      <c r="D22" s="43">
        <f>D23</f>
        <v>0.8</v>
      </c>
      <c r="E22" s="43">
        <f t="shared" si="0"/>
        <v>80</v>
      </c>
    </row>
    <row r="23" spans="1:5" ht="86.25" customHeight="1">
      <c r="A23" s="48" t="s">
        <v>45</v>
      </c>
      <c r="B23" s="51" t="s">
        <v>46</v>
      </c>
      <c r="C23" s="52">
        <v>1</v>
      </c>
      <c r="D23" s="52">
        <v>0.8</v>
      </c>
      <c r="E23" s="206">
        <f t="shared" si="0"/>
        <v>80</v>
      </c>
    </row>
    <row r="24" spans="1:5" ht="36" hidden="1">
      <c r="A24" s="46" t="s">
        <v>47</v>
      </c>
      <c r="B24" s="53" t="s">
        <v>48</v>
      </c>
      <c r="C24" s="52">
        <f>C25</f>
        <v>0</v>
      </c>
      <c r="D24" s="52">
        <f>D25</f>
        <v>0</v>
      </c>
      <c r="E24" s="43" t="e">
        <f t="shared" si="0"/>
        <v>#DIV/0!</v>
      </c>
    </row>
    <row r="25" spans="1:5" ht="77.25" hidden="1" customHeight="1">
      <c r="A25" s="48" t="s">
        <v>49</v>
      </c>
      <c r="B25" s="50" t="s">
        <v>50</v>
      </c>
      <c r="C25" s="52"/>
      <c r="D25" s="52"/>
      <c r="E25" s="43" t="e">
        <f t="shared" si="0"/>
        <v>#DIV/0!</v>
      </c>
    </row>
    <row r="26" spans="1:5" ht="27" customHeight="1">
      <c r="A26" s="46" t="s">
        <v>51</v>
      </c>
      <c r="B26" s="53" t="s">
        <v>52</v>
      </c>
      <c r="C26" s="52">
        <f>C27</f>
        <v>12</v>
      </c>
      <c r="D26" s="52">
        <f>D27</f>
        <v>12.17</v>
      </c>
      <c r="E26" s="206">
        <f t="shared" si="0"/>
        <v>101.41666666666667</v>
      </c>
    </row>
    <row r="27" spans="1:5" ht="38.25" customHeight="1">
      <c r="A27" s="48" t="s">
        <v>53</v>
      </c>
      <c r="B27" s="50" t="s">
        <v>54</v>
      </c>
      <c r="C27" s="52">
        <v>12</v>
      </c>
      <c r="D27" s="52">
        <v>12.17</v>
      </c>
      <c r="E27" s="206">
        <f t="shared" si="0"/>
        <v>101.41666666666667</v>
      </c>
    </row>
    <row r="28" spans="1:5" ht="15">
      <c r="A28" s="46" t="s">
        <v>55</v>
      </c>
      <c r="B28" s="54" t="s">
        <v>56</v>
      </c>
      <c r="C28" s="52">
        <f>C29</f>
        <v>6</v>
      </c>
      <c r="D28" s="52">
        <f>D29</f>
        <v>6.0396099999999997</v>
      </c>
      <c r="E28" s="43">
        <f t="shared" si="0"/>
        <v>100.66016666666667</v>
      </c>
    </row>
    <row r="29" spans="1:5" ht="13.5" customHeight="1">
      <c r="A29" s="48" t="s">
        <v>57</v>
      </c>
      <c r="B29" s="55" t="s">
        <v>58</v>
      </c>
      <c r="C29" s="52">
        <v>6</v>
      </c>
      <c r="D29" s="52">
        <v>6.0396099999999997</v>
      </c>
      <c r="E29" s="43">
        <f t="shared" si="0"/>
        <v>100.66016666666667</v>
      </c>
    </row>
    <row r="30" spans="1:5" ht="15">
      <c r="A30" s="56" t="s">
        <v>59</v>
      </c>
      <c r="B30" s="57"/>
      <c r="C30" s="58">
        <f>C13+C15+C17+C22+C26+C28</f>
        <v>343</v>
      </c>
      <c r="D30" s="58">
        <f>D13+D15+D17+D22+D26+D28</f>
        <v>344.37880000000001</v>
      </c>
      <c r="E30" s="43">
        <f t="shared" si="0"/>
        <v>100.40198250728862</v>
      </c>
    </row>
    <row r="31" spans="1:5" ht="15">
      <c r="A31" s="59" t="s">
        <v>60</v>
      </c>
      <c r="B31" s="60"/>
      <c r="C31" s="58">
        <f>C32</f>
        <v>1973</v>
      </c>
      <c r="D31" s="58">
        <f>D32</f>
        <v>1973.039</v>
      </c>
      <c r="E31" s="43">
        <f t="shared" si="0"/>
        <v>100.00197668525088</v>
      </c>
    </row>
    <row r="32" spans="1:5" ht="25.5">
      <c r="A32" s="61" t="s">
        <v>61</v>
      </c>
      <c r="B32" s="62" t="s">
        <v>62</v>
      </c>
      <c r="C32" s="52">
        <f>C33+C36+C39</f>
        <v>1973</v>
      </c>
      <c r="D32" s="52">
        <f>D33+D36+D39</f>
        <v>1973.039</v>
      </c>
      <c r="E32" s="43">
        <f t="shared" si="0"/>
        <v>100.00197668525088</v>
      </c>
    </row>
    <row r="33" spans="1:5" ht="30" customHeight="1">
      <c r="A33" s="61" t="s">
        <v>63</v>
      </c>
      <c r="B33" s="63" t="s">
        <v>64</v>
      </c>
      <c r="C33" s="52">
        <f>C34+C35</f>
        <v>1853.3999999999999</v>
      </c>
      <c r="D33" s="52">
        <f t="shared" ref="D33:E33" si="1">D34+D35</f>
        <v>1853.4389999999999</v>
      </c>
      <c r="E33" s="43">
        <f t="shared" si="0"/>
        <v>100.00210424085465</v>
      </c>
    </row>
    <row r="34" spans="1:5" ht="25.5">
      <c r="A34" s="61" t="s">
        <v>65</v>
      </c>
      <c r="B34" s="62" t="s">
        <v>66</v>
      </c>
      <c r="C34" s="52">
        <v>1821.8</v>
      </c>
      <c r="D34" s="52">
        <v>1821.8389999999999</v>
      </c>
      <c r="E34" s="43">
        <f t="shared" si="0"/>
        <v>100.00214073992754</v>
      </c>
    </row>
    <row r="35" spans="1:5" ht="38.25">
      <c r="A35" s="61" t="s">
        <v>67</v>
      </c>
      <c r="B35" s="64" t="s">
        <v>68</v>
      </c>
      <c r="C35" s="52">
        <v>31.6</v>
      </c>
      <c r="D35" s="52">
        <v>31.6</v>
      </c>
      <c r="E35" s="43">
        <f t="shared" si="0"/>
        <v>100</v>
      </c>
    </row>
    <row r="36" spans="1:5" ht="27.75" customHeight="1">
      <c r="A36" s="61" t="s">
        <v>69</v>
      </c>
      <c r="B36" s="63" t="s">
        <v>70</v>
      </c>
      <c r="C36" s="52">
        <f>C37+C38</f>
        <v>41.2</v>
      </c>
      <c r="D36" s="52">
        <f>D37+D38</f>
        <v>41.2</v>
      </c>
      <c r="E36" s="43">
        <f t="shared" si="0"/>
        <v>100</v>
      </c>
    </row>
    <row r="37" spans="1:5" ht="63" customHeight="1">
      <c r="A37" s="61" t="s">
        <v>71</v>
      </c>
      <c r="B37" s="62" t="s">
        <v>72</v>
      </c>
      <c r="C37" s="52">
        <v>41.2</v>
      </c>
      <c r="D37" s="52">
        <v>41.2</v>
      </c>
      <c r="E37" s="43">
        <f t="shared" si="0"/>
        <v>100</v>
      </c>
    </row>
    <row r="38" spans="1:5" ht="54.75" hidden="1" customHeight="1">
      <c r="A38" s="61" t="s">
        <v>73</v>
      </c>
      <c r="B38" s="64" t="s">
        <v>74</v>
      </c>
      <c r="C38" s="52"/>
      <c r="D38" s="52"/>
      <c r="E38" s="43" t="e">
        <f t="shared" si="0"/>
        <v>#DIV/0!</v>
      </c>
    </row>
    <row r="39" spans="1:5" ht="27.75" customHeight="1">
      <c r="A39" s="61" t="s">
        <v>75</v>
      </c>
      <c r="B39" s="63" t="s">
        <v>76</v>
      </c>
      <c r="C39" s="52">
        <f>C40+C41</f>
        <v>78.400000000000006</v>
      </c>
      <c r="D39" s="52">
        <f>D40+D41</f>
        <v>78.400000000000006</v>
      </c>
      <c r="E39" s="43">
        <f t="shared" si="0"/>
        <v>100</v>
      </c>
    </row>
    <row r="40" spans="1:5" ht="52.5" customHeight="1">
      <c r="A40" s="61" t="s">
        <v>77</v>
      </c>
      <c r="B40" s="62" t="s">
        <v>78</v>
      </c>
      <c r="C40" s="52">
        <v>77.400000000000006</v>
      </c>
      <c r="D40" s="52">
        <v>77.400000000000006</v>
      </c>
      <c r="E40" s="43">
        <f t="shared" si="0"/>
        <v>100</v>
      </c>
    </row>
    <row r="41" spans="1:5" ht="54.75" customHeight="1">
      <c r="A41" s="61" t="s">
        <v>79</v>
      </c>
      <c r="B41" s="65" t="s">
        <v>80</v>
      </c>
      <c r="C41" s="52">
        <v>1</v>
      </c>
      <c r="D41" s="52">
        <v>1</v>
      </c>
      <c r="E41" s="43">
        <f t="shared" si="0"/>
        <v>100</v>
      </c>
    </row>
    <row r="42" spans="1:5" ht="15">
      <c r="A42" s="66" t="s">
        <v>81</v>
      </c>
      <c r="B42" s="67"/>
      <c r="C42" s="58">
        <f>C30+C31</f>
        <v>2316</v>
      </c>
      <c r="D42" s="58">
        <f>D30+D31</f>
        <v>2317.4178000000002</v>
      </c>
      <c r="E42" s="43">
        <f t="shared" si="0"/>
        <v>100.06121761658031</v>
      </c>
    </row>
  </sheetData>
  <mergeCells count="11">
    <mergeCell ref="C10:E10"/>
    <mergeCell ref="A30:B30"/>
    <mergeCell ref="A31:B31"/>
    <mergeCell ref="A42:B42"/>
    <mergeCell ref="C6:E6"/>
    <mergeCell ref="C1:E1"/>
    <mergeCell ref="B2:E2"/>
    <mergeCell ref="C4:E4"/>
    <mergeCell ref="B5:E5"/>
    <mergeCell ref="A8:E8"/>
    <mergeCell ref="A9:D9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Q120"/>
  <sheetViews>
    <sheetView zoomScale="110" zoomScaleNormal="110" workbookViewId="0">
      <selection activeCell="F19" sqref="F19"/>
    </sheetView>
  </sheetViews>
  <sheetFormatPr defaultRowHeight="15.75"/>
  <cols>
    <col min="1" max="1" width="2.85546875" style="1" customWidth="1"/>
    <col min="2" max="2" width="46.5703125" style="1" customWidth="1"/>
    <col min="3" max="3" width="6.85546875" style="1" hidden="1" customWidth="1"/>
    <col min="4" max="4" width="4.5703125" style="1" customWidth="1"/>
    <col min="5" max="5" width="3.42578125" style="1" customWidth="1"/>
    <col min="6" max="6" width="11.28515625" style="1" customWidth="1"/>
    <col min="7" max="7" width="6.42578125" style="1" customWidth="1"/>
    <col min="8" max="8" width="7.140625" style="150" customWidth="1"/>
    <col min="9" max="9" width="7.140625" style="75" customWidth="1"/>
    <col min="10" max="10" width="7" style="209" customWidth="1"/>
    <col min="11" max="14" width="9.140625" style="1"/>
    <col min="15" max="15" width="8.85546875" style="1" customWidth="1"/>
    <col min="16" max="17" width="9.140625" style="1" hidden="1" customWidth="1"/>
    <col min="18" max="16384" width="9.140625" style="1"/>
  </cols>
  <sheetData>
    <row r="1" spans="1:11">
      <c r="F1" s="214" t="s">
        <v>82</v>
      </c>
      <c r="G1" s="214"/>
      <c r="H1" s="214"/>
      <c r="I1" s="214"/>
      <c r="J1" s="214"/>
    </row>
    <row r="2" spans="1:11" ht="78" hidden="1" customHeight="1">
      <c r="D2" s="4" t="s">
        <v>1</v>
      </c>
      <c r="E2" s="4"/>
      <c r="F2" s="4"/>
      <c r="G2" s="4"/>
      <c r="H2" s="4"/>
      <c r="I2" s="4"/>
      <c r="J2" s="4"/>
    </row>
    <row r="3" spans="1:11" ht="27.75" hidden="1" customHeight="1">
      <c r="D3" s="2" t="s">
        <v>83</v>
      </c>
      <c r="E3" s="2"/>
      <c r="F3" s="2"/>
      <c r="G3" s="2"/>
      <c r="H3" s="2"/>
      <c r="I3" s="2"/>
      <c r="J3" s="2"/>
      <c r="K3" s="71"/>
    </row>
    <row r="4" spans="1:11" ht="70.5" hidden="1" customHeight="1">
      <c r="B4" s="5"/>
      <c r="C4" s="5"/>
      <c r="D4" s="4" t="s">
        <v>84</v>
      </c>
      <c r="E4" s="4"/>
      <c r="F4" s="4"/>
      <c r="G4" s="4"/>
      <c r="H4" s="4"/>
      <c r="I4" s="4"/>
      <c r="J4" s="4"/>
    </row>
    <row r="5" spans="1:11" ht="12" customHeight="1">
      <c r="B5" s="72"/>
      <c r="C5" s="72"/>
      <c r="D5" s="73"/>
      <c r="E5" s="73"/>
      <c r="F5" s="73"/>
      <c r="G5" s="73"/>
      <c r="H5" s="74"/>
    </row>
    <row r="6" spans="1:11" ht="65.25" customHeight="1">
      <c r="A6" s="76" t="s">
        <v>261</v>
      </c>
      <c r="B6" s="76"/>
      <c r="C6" s="76"/>
      <c r="D6" s="76"/>
      <c r="E6" s="76"/>
      <c r="F6" s="76"/>
      <c r="G6" s="76"/>
      <c r="H6" s="76"/>
      <c r="I6" s="76"/>
      <c r="J6" s="76"/>
    </row>
    <row r="7" spans="1:11" ht="15" customHeight="1" thickBot="1">
      <c r="A7" s="77"/>
      <c r="B7" s="77"/>
      <c r="C7" s="78"/>
      <c r="D7" s="77"/>
      <c r="E7" s="77"/>
      <c r="F7" s="77"/>
      <c r="G7" s="79" t="s">
        <v>85</v>
      </c>
      <c r="H7" s="79"/>
      <c r="I7" s="79"/>
      <c r="J7" s="79"/>
    </row>
    <row r="8" spans="1:11" ht="15.75" customHeight="1">
      <c r="A8" s="80" t="s">
        <v>86</v>
      </c>
      <c r="B8" s="81" t="s">
        <v>87</v>
      </c>
      <c r="C8" s="82" t="s">
        <v>88</v>
      </c>
      <c r="D8" s="83" t="s">
        <v>89</v>
      </c>
      <c r="E8" s="84" t="s">
        <v>90</v>
      </c>
      <c r="F8" s="85" t="s">
        <v>91</v>
      </c>
      <c r="G8" s="85" t="s">
        <v>92</v>
      </c>
      <c r="H8" s="86" t="s">
        <v>93</v>
      </c>
      <c r="I8" s="87" t="s">
        <v>256</v>
      </c>
      <c r="J8" s="210" t="s">
        <v>260</v>
      </c>
    </row>
    <row r="9" spans="1:11" ht="38.25" customHeight="1" thickBot="1">
      <c r="A9" s="88"/>
      <c r="B9" s="89"/>
      <c r="C9" s="90"/>
      <c r="D9" s="91"/>
      <c r="E9" s="92"/>
      <c r="F9" s="93"/>
      <c r="G9" s="93"/>
      <c r="H9" s="94"/>
      <c r="I9" s="95"/>
      <c r="J9" s="211"/>
    </row>
    <row r="10" spans="1:11" ht="12.75" customHeight="1">
      <c r="A10" s="96">
        <v>1</v>
      </c>
      <c r="B10" s="96">
        <v>2</v>
      </c>
      <c r="C10" s="96">
        <v>3</v>
      </c>
      <c r="D10" s="96">
        <v>3</v>
      </c>
      <c r="E10" s="96">
        <v>4</v>
      </c>
      <c r="F10" s="96">
        <v>5</v>
      </c>
      <c r="G10" s="96">
        <v>6</v>
      </c>
      <c r="H10" s="97">
        <v>7</v>
      </c>
      <c r="I10" s="98">
        <v>8</v>
      </c>
      <c r="J10" s="98">
        <v>9</v>
      </c>
    </row>
    <row r="11" spans="1:11" s="102" customFormat="1" ht="18" customHeight="1">
      <c r="A11" s="99"/>
      <c r="B11" s="100" t="s">
        <v>94</v>
      </c>
      <c r="C11" s="100">
        <v>895</v>
      </c>
      <c r="D11" s="100"/>
      <c r="E11" s="100"/>
      <c r="F11" s="100"/>
      <c r="G11" s="100"/>
      <c r="H11" s="101">
        <f t="shared" ref="H11:I11" si="0">H12+H77+H86+H89+H113+H96+H101+H104+H109+H92</f>
        <v>2321.00056</v>
      </c>
      <c r="I11" s="101">
        <f t="shared" si="0"/>
        <v>2319.1807399999998</v>
      </c>
      <c r="J11" s="101">
        <f>I11/H11*100</f>
        <v>99.92159329767675</v>
      </c>
    </row>
    <row r="12" spans="1:11" s="107" customFormat="1" ht="19.5" customHeight="1">
      <c r="A12" s="99">
        <v>1</v>
      </c>
      <c r="B12" s="103" t="s">
        <v>95</v>
      </c>
      <c r="C12" s="104" t="s">
        <v>96</v>
      </c>
      <c r="D12" s="104" t="s">
        <v>97</v>
      </c>
      <c r="E12" s="105"/>
      <c r="F12" s="105"/>
      <c r="G12" s="105"/>
      <c r="H12" s="101">
        <f t="shared" ref="H12:J12" si="1">H13+H19+H37+H43</f>
        <v>2148.5355600000003</v>
      </c>
      <c r="I12" s="101">
        <f t="shared" si="1"/>
        <v>2146.8105500000001</v>
      </c>
      <c r="J12" s="101">
        <f t="shared" ref="J12:J75" si="2">I12/H12*100</f>
        <v>99.919712289984147</v>
      </c>
    </row>
    <row r="13" spans="1:11" s="107" customFormat="1" ht="48.75" customHeight="1">
      <c r="A13" s="99"/>
      <c r="B13" s="108" t="s">
        <v>98</v>
      </c>
      <c r="C13" s="100">
        <v>895</v>
      </c>
      <c r="D13" s="109" t="s">
        <v>97</v>
      </c>
      <c r="E13" s="109" t="s">
        <v>99</v>
      </c>
      <c r="F13" s="110"/>
      <c r="G13" s="111"/>
      <c r="H13" s="112">
        <f>H14</f>
        <v>180</v>
      </c>
      <c r="I13" s="112">
        <f t="shared" ref="I13:J14" si="3">I14</f>
        <v>180</v>
      </c>
      <c r="J13" s="101">
        <f t="shared" si="2"/>
        <v>100</v>
      </c>
    </row>
    <row r="14" spans="1:11" s="115" customFormat="1" ht="24">
      <c r="A14" s="113"/>
      <c r="B14" s="114" t="s">
        <v>100</v>
      </c>
      <c r="C14" s="104" t="s">
        <v>96</v>
      </c>
      <c r="D14" s="110" t="s">
        <v>97</v>
      </c>
      <c r="E14" s="110" t="s">
        <v>99</v>
      </c>
      <c r="F14" s="110" t="s">
        <v>101</v>
      </c>
      <c r="G14" s="111"/>
      <c r="H14" s="112">
        <f>H15</f>
        <v>180</v>
      </c>
      <c r="I14" s="112">
        <f t="shared" si="3"/>
        <v>180</v>
      </c>
      <c r="J14" s="101">
        <f t="shared" si="2"/>
        <v>100</v>
      </c>
    </row>
    <row r="15" spans="1:11" s="115" customFormat="1" hidden="1">
      <c r="A15" s="113"/>
      <c r="B15" s="116" t="s">
        <v>102</v>
      </c>
      <c r="C15" s="100">
        <v>895</v>
      </c>
      <c r="D15" s="110" t="s">
        <v>97</v>
      </c>
      <c r="E15" s="110" t="s">
        <v>99</v>
      </c>
      <c r="F15" s="110" t="s">
        <v>103</v>
      </c>
      <c r="G15" s="110"/>
      <c r="H15" s="117">
        <f>H16+H17+H18</f>
        <v>180</v>
      </c>
      <c r="I15" s="117">
        <f t="shared" ref="I15:J15" si="4">I16+I17+I18</f>
        <v>180</v>
      </c>
      <c r="J15" s="101">
        <f t="shared" si="2"/>
        <v>100</v>
      </c>
    </row>
    <row r="16" spans="1:11" s="115" customFormat="1" hidden="1">
      <c r="A16" s="113"/>
      <c r="B16" s="116" t="s">
        <v>104</v>
      </c>
      <c r="C16" s="104" t="s">
        <v>96</v>
      </c>
      <c r="D16" s="118" t="s">
        <v>97</v>
      </c>
      <c r="E16" s="118" t="s">
        <v>99</v>
      </c>
      <c r="F16" s="110" t="s">
        <v>103</v>
      </c>
      <c r="G16" s="110" t="s">
        <v>105</v>
      </c>
      <c r="H16" s="117"/>
      <c r="I16" s="117"/>
      <c r="J16" s="101" t="e">
        <f t="shared" si="2"/>
        <v>#DIV/0!</v>
      </c>
    </row>
    <row r="17" spans="1:10" s="115" customFormat="1" ht="36" hidden="1">
      <c r="A17" s="113"/>
      <c r="B17" s="116" t="s">
        <v>106</v>
      </c>
      <c r="C17" s="104"/>
      <c r="D17" s="118" t="s">
        <v>97</v>
      </c>
      <c r="E17" s="118" t="s">
        <v>99</v>
      </c>
      <c r="F17" s="110" t="s">
        <v>103</v>
      </c>
      <c r="G17" s="110" t="s">
        <v>107</v>
      </c>
      <c r="H17" s="117"/>
      <c r="I17" s="117"/>
      <c r="J17" s="101" t="e">
        <f t="shared" si="2"/>
        <v>#DIV/0!</v>
      </c>
    </row>
    <row r="18" spans="1:10" s="115" customFormat="1" ht="36">
      <c r="A18" s="113"/>
      <c r="B18" s="119" t="s">
        <v>108</v>
      </c>
      <c r="C18" s="104"/>
      <c r="D18" s="118" t="s">
        <v>97</v>
      </c>
      <c r="E18" s="118" t="s">
        <v>99</v>
      </c>
      <c r="F18" s="110" t="s">
        <v>109</v>
      </c>
      <c r="G18" s="110" t="s">
        <v>110</v>
      </c>
      <c r="H18" s="117">
        <v>180</v>
      </c>
      <c r="I18" s="117">
        <v>180</v>
      </c>
      <c r="J18" s="101">
        <f t="shared" si="2"/>
        <v>100</v>
      </c>
    </row>
    <row r="19" spans="1:10" s="107" customFormat="1" ht="48">
      <c r="A19" s="99"/>
      <c r="B19" s="108" t="s">
        <v>111</v>
      </c>
      <c r="C19" s="100">
        <v>895</v>
      </c>
      <c r="D19" s="109" t="s">
        <v>97</v>
      </c>
      <c r="E19" s="109" t="s">
        <v>112</v>
      </c>
      <c r="F19" s="111"/>
      <c r="G19" s="111"/>
      <c r="H19" s="112">
        <f>H24+H20</f>
        <v>1296.83356</v>
      </c>
      <c r="I19" s="112">
        <f t="shared" ref="I19:J19" si="5">I24+I20</f>
        <v>1295.1085499999999</v>
      </c>
      <c r="J19" s="101">
        <f t="shared" si="2"/>
        <v>99.866982930330693</v>
      </c>
    </row>
    <row r="20" spans="1:10" s="107" customFormat="1" ht="24">
      <c r="A20" s="113"/>
      <c r="B20" s="114" t="s">
        <v>113</v>
      </c>
      <c r="C20" s="100">
        <v>895</v>
      </c>
      <c r="D20" s="109" t="s">
        <v>97</v>
      </c>
      <c r="E20" s="109" t="s">
        <v>112</v>
      </c>
      <c r="F20" s="110" t="s">
        <v>114</v>
      </c>
      <c r="G20" s="111"/>
      <c r="H20" s="106">
        <f>H21</f>
        <v>566.29</v>
      </c>
      <c r="I20" s="106">
        <f t="shared" ref="I20:J20" si="6">I21</f>
        <v>566.29</v>
      </c>
      <c r="J20" s="101">
        <f t="shared" si="2"/>
        <v>100</v>
      </c>
    </row>
    <row r="21" spans="1:10" s="107" customFormat="1">
      <c r="A21" s="113"/>
      <c r="B21" s="116" t="s">
        <v>102</v>
      </c>
      <c r="C21" s="100">
        <v>895</v>
      </c>
      <c r="D21" s="118" t="s">
        <v>97</v>
      </c>
      <c r="E21" s="118" t="s">
        <v>112</v>
      </c>
      <c r="F21" s="110" t="s">
        <v>115</v>
      </c>
      <c r="G21" s="110"/>
      <c r="H21" s="120">
        <f>H23+H22</f>
        <v>566.29</v>
      </c>
      <c r="I21" s="120">
        <f t="shared" ref="I21:J21" si="7">I23+I22</f>
        <v>566.29</v>
      </c>
      <c r="J21" s="101">
        <f t="shared" si="2"/>
        <v>100</v>
      </c>
    </row>
    <row r="22" spans="1:10" s="107" customFormat="1">
      <c r="A22" s="113"/>
      <c r="B22" s="116" t="s">
        <v>104</v>
      </c>
      <c r="C22" s="100">
        <v>895</v>
      </c>
      <c r="D22" s="118" t="s">
        <v>97</v>
      </c>
      <c r="E22" s="118" t="s">
        <v>112</v>
      </c>
      <c r="F22" s="110" t="s">
        <v>115</v>
      </c>
      <c r="G22" s="110" t="s">
        <v>105</v>
      </c>
      <c r="H22" s="120">
        <v>435.86700000000002</v>
      </c>
      <c r="I22" s="120">
        <v>435.86700000000002</v>
      </c>
      <c r="J22" s="101">
        <f t="shared" si="2"/>
        <v>100</v>
      </c>
    </row>
    <row r="23" spans="1:10" s="107" customFormat="1" ht="36">
      <c r="A23" s="113"/>
      <c r="B23" s="116" t="s">
        <v>106</v>
      </c>
      <c r="C23" s="100">
        <v>895</v>
      </c>
      <c r="D23" s="118" t="s">
        <v>97</v>
      </c>
      <c r="E23" s="118" t="s">
        <v>112</v>
      </c>
      <c r="F23" s="110" t="s">
        <v>115</v>
      </c>
      <c r="G23" s="110" t="s">
        <v>107</v>
      </c>
      <c r="H23" s="120">
        <v>130.423</v>
      </c>
      <c r="I23" s="120">
        <v>130.423</v>
      </c>
      <c r="J23" s="101">
        <f t="shared" si="2"/>
        <v>100</v>
      </c>
    </row>
    <row r="24" spans="1:10" s="115" customFormat="1" ht="24" customHeight="1">
      <c r="A24" s="113"/>
      <c r="B24" s="114" t="s">
        <v>116</v>
      </c>
      <c r="C24" s="100">
        <v>895</v>
      </c>
      <c r="D24" s="109" t="s">
        <v>97</v>
      </c>
      <c r="E24" s="109" t="s">
        <v>112</v>
      </c>
      <c r="F24" s="110" t="s">
        <v>117</v>
      </c>
      <c r="G24" s="110"/>
      <c r="H24" s="106">
        <f>H25+H28</f>
        <v>730.54356000000007</v>
      </c>
      <c r="I24" s="106">
        <f t="shared" ref="I24:J24" si="8">I25+I28</f>
        <v>728.81854999999996</v>
      </c>
      <c r="J24" s="101">
        <f t="shared" si="2"/>
        <v>99.763873081024741</v>
      </c>
    </row>
    <row r="25" spans="1:10" s="115" customFormat="1" ht="24">
      <c r="A25" s="113"/>
      <c r="B25" s="116" t="s">
        <v>118</v>
      </c>
      <c r="C25" s="100">
        <v>895</v>
      </c>
      <c r="D25" s="118" t="s">
        <v>97</v>
      </c>
      <c r="E25" s="118" t="s">
        <v>112</v>
      </c>
      <c r="F25" s="110" t="s">
        <v>119</v>
      </c>
      <c r="G25" s="110"/>
      <c r="H25" s="120">
        <f>H26+H27</f>
        <v>404.84699999999998</v>
      </c>
      <c r="I25" s="120">
        <f t="shared" ref="I25:J25" si="9">I26+I27</f>
        <v>404.84699999999998</v>
      </c>
      <c r="J25" s="101">
        <f t="shared" si="2"/>
        <v>100</v>
      </c>
    </row>
    <row r="26" spans="1:10" s="115" customFormat="1" ht="25.5" customHeight="1">
      <c r="A26" s="113"/>
      <c r="B26" s="116" t="s">
        <v>120</v>
      </c>
      <c r="C26" s="100">
        <v>895</v>
      </c>
      <c r="D26" s="110" t="s">
        <v>97</v>
      </c>
      <c r="E26" s="110" t="s">
        <v>112</v>
      </c>
      <c r="F26" s="110" t="s">
        <v>119</v>
      </c>
      <c r="G26" s="110" t="s">
        <v>105</v>
      </c>
      <c r="H26" s="120">
        <v>311.88900000000001</v>
      </c>
      <c r="I26" s="120">
        <v>311.88900000000001</v>
      </c>
      <c r="J26" s="101">
        <f t="shared" si="2"/>
        <v>100</v>
      </c>
    </row>
    <row r="27" spans="1:10" s="115" customFormat="1" ht="36">
      <c r="A27" s="113"/>
      <c r="B27" s="116" t="s">
        <v>106</v>
      </c>
      <c r="C27" s="100">
        <v>895</v>
      </c>
      <c r="D27" s="110" t="s">
        <v>97</v>
      </c>
      <c r="E27" s="110" t="s">
        <v>112</v>
      </c>
      <c r="F27" s="110" t="s">
        <v>119</v>
      </c>
      <c r="G27" s="110" t="s">
        <v>107</v>
      </c>
      <c r="H27" s="120">
        <v>92.957999999999998</v>
      </c>
      <c r="I27" s="120">
        <v>92.957999999999998</v>
      </c>
      <c r="J27" s="101">
        <f t="shared" si="2"/>
        <v>100</v>
      </c>
    </row>
    <row r="28" spans="1:10" s="115" customFormat="1">
      <c r="A28" s="113"/>
      <c r="B28" s="116" t="s">
        <v>121</v>
      </c>
      <c r="C28" s="100">
        <v>895</v>
      </c>
      <c r="D28" s="110" t="s">
        <v>97</v>
      </c>
      <c r="E28" s="110" t="s">
        <v>112</v>
      </c>
      <c r="F28" s="110" t="s">
        <v>122</v>
      </c>
      <c r="G28" s="110"/>
      <c r="H28" s="120">
        <f>H29+H30+H33</f>
        <v>325.69656000000003</v>
      </c>
      <c r="I28" s="120">
        <f t="shared" ref="I28:J28" si="10">I29+I30+I33</f>
        <v>323.97154999999998</v>
      </c>
      <c r="J28" s="101">
        <f t="shared" si="2"/>
        <v>99.47036284325506</v>
      </c>
    </row>
    <row r="29" spans="1:10" s="107" customFormat="1" ht="24.75" hidden="1">
      <c r="A29" s="99"/>
      <c r="B29" s="122" t="s">
        <v>123</v>
      </c>
      <c r="C29" s="100">
        <v>895</v>
      </c>
      <c r="D29" s="110" t="s">
        <v>97</v>
      </c>
      <c r="E29" s="110" t="s">
        <v>112</v>
      </c>
      <c r="F29" s="110" t="s">
        <v>122</v>
      </c>
      <c r="G29" s="110" t="s">
        <v>124</v>
      </c>
      <c r="H29" s="120">
        <v>0</v>
      </c>
      <c r="I29" s="120">
        <v>0</v>
      </c>
      <c r="J29" s="101"/>
    </row>
    <row r="30" spans="1:10" s="107" customFormat="1" ht="23.25" customHeight="1">
      <c r="A30" s="99"/>
      <c r="B30" s="116" t="s">
        <v>125</v>
      </c>
      <c r="C30" s="100">
        <v>895</v>
      </c>
      <c r="D30" s="110" t="s">
        <v>97</v>
      </c>
      <c r="E30" s="110" t="s">
        <v>112</v>
      </c>
      <c r="F30" s="110" t="s">
        <v>122</v>
      </c>
      <c r="G30" s="110" t="s">
        <v>126</v>
      </c>
      <c r="H30" s="120">
        <f>H31+H32</f>
        <v>309.10000000000002</v>
      </c>
      <c r="I30" s="120">
        <f t="shared" ref="I30:J30" si="11">I31+I32</f>
        <v>308.52483999999998</v>
      </c>
      <c r="J30" s="101">
        <f t="shared" si="2"/>
        <v>99.813924296344211</v>
      </c>
    </row>
    <row r="31" spans="1:10" s="107" customFormat="1" ht="24">
      <c r="A31" s="99"/>
      <c r="B31" s="116" t="s">
        <v>127</v>
      </c>
      <c r="C31" s="100">
        <v>895</v>
      </c>
      <c r="D31" s="110" t="s">
        <v>97</v>
      </c>
      <c r="E31" s="110" t="s">
        <v>112</v>
      </c>
      <c r="F31" s="110" t="s">
        <v>122</v>
      </c>
      <c r="G31" s="110" t="s">
        <v>128</v>
      </c>
      <c r="H31" s="120">
        <v>101.8</v>
      </c>
      <c r="I31" s="120">
        <v>101.6844</v>
      </c>
      <c r="J31" s="101">
        <f t="shared" si="2"/>
        <v>99.886444007858543</v>
      </c>
    </row>
    <row r="32" spans="1:10" s="107" customFormat="1" ht="24">
      <c r="A32" s="99"/>
      <c r="B32" s="116" t="s">
        <v>129</v>
      </c>
      <c r="C32" s="100">
        <v>895</v>
      </c>
      <c r="D32" s="110" t="s">
        <v>97</v>
      </c>
      <c r="E32" s="110" t="s">
        <v>112</v>
      </c>
      <c r="F32" s="110" t="s">
        <v>122</v>
      </c>
      <c r="G32" s="110" t="s">
        <v>130</v>
      </c>
      <c r="H32" s="120">
        <v>207.3</v>
      </c>
      <c r="I32" s="120">
        <v>206.84044</v>
      </c>
      <c r="J32" s="101">
        <f t="shared" si="2"/>
        <v>99.778311625663292</v>
      </c>
    </row>
    <row r="33" spans="1:10" s="107" customFormat="1" ht="36">
      <c r="A33" s="99"/>
      <c r="B33" s="123" t="s">
        <v>131</v>
      </c>
      <c r="C33" s="100">
        <v>895</v>
      </c>
      <c r="D33" s="110" t="s">
        <v>97</v>
      </c>
      <c r="E33" s="110" t="s">
        <v>112</v>
      </c>
      <c r="F33" s="110" t="s">
        <v>122</v>
      </c>
      <c r="G33" s="110" t="s">
        <v>132</v>
      </c>
      <c r="H33" s="120">
        <f>H34+H35+H36</f>
        <v>16.59656</v>
      </c>
      <c r="I33" s="120">
        <f t="shared" ref="I33:J33" si="12">I34+I35+I36</f>
        <v>15.446709999999999</v>
      </c>
      <c r="J33" s="101">
        <f t="shared" si="2"/>
        <v>93.07175703880803</v>
      </c>
    </row>
    <row r="34" spans="1:10" s="107" customFormat="1" ht="24">
      <c r="A34" s="99"/>
      <c r="B34" s="123" t="s">
        <v>133</v>
      </c>
      <c r="C34" s="100">
        <v>895</v>
      </c>
      <c r="D34" s="110" t="s">
        <v>97</v>
      </c>
      <c r="E34" s="110" t="s">
        <v>112</v>
      </c>
      <c r="F34" s="110" t="s">
        <v>122</v>
      </c>
      <c r="G34" s="110" t="s">
        <v>134</v>
      </c>
      <c r="H34" s="120">
        <v>11.1</v>
      </c>
      <c r="I34" s="120">
        <v>11.053890000000001</v>
      </c>
      <c r="J34" s="101">
        <f t="shared" si="2"/>
        <v>99.584594594594606</v>
      </c>
    </row>
    <row r="35" spans="1:10" s="107" customFormat="1" ht="18.75" customHeight="1">
      <c r="A35" s="99"/>
      <c r="B35" s="123" t="s">
        <v>135</v>
      </c>
      <c r="C35" s="100">
        <v>895</v>
      </c>
      <c r="D35" s="110" t="s">
        <v>97</v>
      </c>
      <c r="E35" s="110" t="s">
        <v>112</v>
      </c>
      <c r="F35" s="110" t="s">
        <v>122</v>
      </c>
      <c r="G35" s="110" t="s">
        <v>136</v>
      </c>
      <c r="H35" s="120">
        <v>0.6</v>
      </c>
      <c r="I35" s="120">
        <v>0.58799999999999997</v>
      </c>
      <c r="J35" s="101">
        <f t="shared" si="2"/>
        <v>98</v>
      </c>
    </row>
    <row r="36" spans="1:10" s="107" customFormat="1" ht="18.75" customHeight="1">
      <c r="A36" s="99"/>
      <c r="B36" s="123" t="s">
        <v>135</v>
      </c>
      <c r="C36" s="100">
        <v>895</v>
      </c>
      <c r="D36" s="110" t="s">
        <v>97</v>
      </c>
      <c r="E36" s="110" t="s">
        <v>112</v>
      </c>
      <c r="F36" s="110" t="s">
        <v>122</v>
      </c>
      <c r="G36" s="110" t="s">
        <v>137</v>
      </c>
      <c r="H36" s="120">
        <v>4.89656</v>
      </c>
      <c r="I36" s="120">
        <v>3.8048199999999999</v>
      </c>
      <c r="J36" s="101">
        <f t="shared" si="2"/>
        <v>77.703939091933933</v>
      </c>
    </row>
    <row r="37" spans="1:10" s="115" customFormat="1" ht="20.25" hidden="1" customHeight="1">
      <c r="A37" s="113"/>
      <c r="B37" s="103" t="s">
        <v>138</v>
      </c>
      <c r="C37" s="100">
        <v>895</v>
      </c>
      <c r="D37" s="111" t="s">
        <v>97</v>
      </c>
      <c r="E37" s="124" t="s">
        <v>139</v>
      </c>
      <c r="F37" s="111"/>
      <c r="G37" s="110"/>
      <c r="H37" s="106">
        <f>H38+H41</f>
        <v>0</v>
      </c>
      <c r="I37" s="106">
        <f t="shared" ref="I37:J37" si="13">I38+I41</f>
        <v>0</v>
      </c>
      <c r="J37" s="101" t="e">
        <f t="shared" si="2"/>
        <v>#DIV/0!</v>
      </c>
    </row>
    <row r="38" spans="1:10" s="115" customFormat="1" ht="19.5" hidden="1" customHeight="1">
      <c r="A38" s="113"/>
      <c r="B38" s="125" t="s">
        <v>138</v>
      </c>
      <c r="C38" s="100">
        <v>895</v>
      </c>
      <c r="D38" s="110" t="s">
        <v>97</v>
      </c>
      <c r="E38" s="110" t="s">
        <v>139</v>
      </c>
      <c r="F38" s="110" t="s">
        <v>140</v>
      </c>
      <c r="G38" s="110"/>
      <c r="H38" s="120">
        <f>H39</f>
        <v>0</v>
      </c>
      <c r="I38" s="120">
        <f t="shared" ref="I38:J39" si="14">I39</f>
        <v>0</v>
      </c>
      <c r="J38" s="101" t="e">
        <f t="shared" si="2"/>
        <v>#DIV/0!</v>
      </c>
    </row>
    <row r="39" spans="1:10" s="115" customFormat="1" ht="29.25" hidden="1" customHeight="1">
      <c r="A39" s="113"/>
      <c r="B39" s="126" t="s">
        <v>141</v>
      </c>
      <c r="C39" s="100"/>
      <c r="D39" s="110" t="s">
        <v>97</v>
      </c>
      <c r="E39" s="110" t="s">
        <v>139</v>
      </c>
      <c r="F39" s="110" t="s">
        <v>142</v>
      </c>
      <c r="G39" s="110" t="s">
        <v>126</v>
      </c>
      <c r="H39" s="120">
        <f>H40</f>
        <v>0</v>
      </c>
      <c r="I39" s="120">
        <f t="shared" si="14"/>
        <v>0</v>
      </c>
      <c r="J39" s="101" t="e">
        <f t="shared" si="2"/>
        <v>#DIV/0!</v>
      </c>
    </row>
    <row r="40" spans="1:10" s="115" customFormat="1" ht="19.5" hidden="1" customHeight="1">
      <c r="A40" s="113"/>
      <c r="B40" s="127" t="s">
        <v>138</v>
      </c>
      <c r="C40" s="100"/>
      <c r="D40" s="110" t="s">
        <v>97</v>
      </c>
      <c r="E40" s="110" t="s">
        <v>139</v>
      </c>
      <c r="F40" s="110" t="s">
        <v>142</v>
      </c>
      <c r="G40" s="110" t="s">
        <v>130</v>
      </c>
      <c r="H40" s="120">
        <v>0</v>
      </c>
      <c r="I40" s="120">
        <v>0</v>
      </c>
      <c r="J40" s="101" t="e">
        <f t="shared" si="2"/>
        <v>#DIV/0!</v>
      </c>
    </row>
    <row r="41" spans="1:10" s="115" customFormat="1" ht="27.75" hidden="1" customHeight="1">
      <c r="A41" s="113"/>
      <c r="B41" s="126" t="s">
        <v>141</v>
      </c>
      <c r="C41" s="100">
        <v>895</v>
      </c>
      <c r="D41" s="110" t="s">
        <v>97</v>
      </c>
      <c r="E41" s="110" t="s">
        <v>139</v>
      </c>
      <c r="F41" s="110" t="s">
        <v>143</v>
      </c>
      <c r="G41" s="110"/>
      <c r="H41" s="120">
        <f>H42</f>
        <v>0</v>
      </c>
      <c r="I41" s="120">
        <f t="shared" ref="I41:J41" si="15">I42</f>
        <v>0</v>
      </c>
      <c r="J41" s="101" t="e">
        <f t="shared" si="2"/>
        <v>#DIV/0!</v>
      </c>
    </row>
    <row r="42" spans="1:10" s="115" customFormat="1" ht="18.75" hidden="1" customHeight="1">
      <c r="A42" s="113"/>
      <c r="B42" s="127" t="s">
        <v>138</v>
      </c>
      <c r="C42" s="100">
        <v>895</v>
      </c>
      <c r="D42" s="110" t="s">
        <v>97</v>
      </c>
      <c r="E42" s="110" t="s">
        <v>139</v>
      </c>
      <c r="F42" s="110" t="s">
        <v>143</v>
      </c>
      <c r="G42" s="110" t="s">
        <v>144</v>
      </c>
      <c r="H42" s="120">
        <v>0</v>
      </c>
      <c r="I42" s="120">
        <v>0</v>
      </c>
      <c r="J42" s="101" t="e">
        <f t="shared" si="2"/>
        <v>#DIV/0!</v>
      </c>
    </row>
    <row r="43" spans="1:10" s="115" customFormat="1" ht="20.25" customHeight="1">
      <c r="A43" s="113"/>
      <c r="B43" s="128" t="s">
        <v>145</v>
      </c>
      <c r="C43" s="100">
        <v>895</v>
      </c>
      <c r="D43" s="110" t="s">
        <v>97</v>
      </c>
      <c r="E43" s="110" t="s">
        <v>146</v>
      </c>
      <c r="F43" s="110"/>
      <c r="G43" s="110"/>
      <c r="H43" s="106">
        <f>H44+H47+H50+H55+H58+H61+H64+H69+H72</f>
        <v>671.702</v>
      </c>
      <c r="I43" s="106">
        <f>I44+I47+I50+I55+I58+I61+I64+I69+I72</f>
        <v>671.702</v>
      </c>
      <c r="J43" s="101">
        <f t="shared" si="2"/>
        <v>100</v>
      </c>
    </row>
    <row r="44" spans="1:10" s="115" customFormat="1" ht="24">
      <c r="A44" s="113"/>
      <c r="B44" s="129" t="s">
        <v>147</v>
      </c>
      <c r="C44" s="100">
        <v>895</v>
      </c>
      <c r="D44" s="110" t="s">
        <v>97</v>
      </c>
      <c r="E44" s="110" t="s">
        <v>146</v>
      </c>
      <c r="F44" s="110" t="s">
        <v>148</v>
      </c>
      <c r="G44" s="110"/>
      <c r="H44" s="117">
        <f>H45+H46</f>
        <v>670.702</v>
      </c>
      <c r="I44" s="117">
        <f t="shared" ref="I44:J44" si="16">I45+I46</f>
        <v>670.702</v>
      </c>
      <c r="J44" s="101">
        <f t="shared" si="2"/>
        <v>100</v>
      </c>
    </row>
    <row r="45" spans="1:10" s="115" customFormat="1">
      <c r="A45" s="113"/>
      <c r="B45" s="130" t="s">
        <v>149</v>
      </c>
      <c r="C45" s="100">
        <v>895</v>
      </c>
      <c r="D45" s="110" t="s">
        <v>97</v>
      </c>
      <c r="E45" s="110" t="s">
        <v>146</v>
      </c>
      <c r="F45" s="110" t="s">
        <v>150</v>
      </c>
      <c r="G45" s="110" t="s">
        <v>151</v>
      </c>
      <c r="H45" s="117">
        <v>519.19799999999998</v>
      </c>
      <c r="I45" s="117">
        <v>519.19799999999998</v>
      </c>
      <c r="J45" s="101">
        <f t="shared" si="2"/>
        <v>100</v>
      </c>
    </row>
    <row r="46" spans="1:10" s="115" customFormat="1" ht="40.5" customHeight="1">
      <c r="A46" s="113"/>
      <c r="B46" s="130" t="s">
        <v>152</v>
      </c>
      <c r="C46" s="100">
        <v>895</v>
      </c>
      <c r="D46" s="110" t="s">
        <v>97</v>
      </c>
      <c r="E46" s="110" t="s">
        <v>146</v>
      </c>
      <c r="F46" s="110" t="s">
        <v>150</v>
      </c>
      <c r="G46" s="110" t="s">
        <v>153</v>
      </c>
      <c r="H46" s="117">
        <v>151.50399999999999</v>
      </c>
      <c r="I46" s="117">
        <v>151.50399999999999</v>
      </c>
      <c r="J46" s="101">
        <f t="shared" si="2"/>
        <v>100</v>
      </c>
    </row>
    <row r="47" spans="1:10" s="115" customFormat="1" ht="27.75" hidden="1" customHeight="1">
      <c r="A47" s="113"/>
      <c r="B47" s="108" t="s">
        <v>154</v>
      </c>
      <c r="C47" s="100">
        <v>895</v>
      </c>
      <c r="D47" s="131" t="s">
        <v>97</v>
      </c>
      <c r="E47" s="131" t="s">
        <v>146</v>
      </c>
      <c r="F47" s="132" t="s">
        <v>155</v>
      </c>
      <c r="G47" s="133"/>
      <c r="H47" s="117">
        <f>H48</f>
        <v>0</v>
      </c>
      <c r="I47" s="117">
        <f t="shared" ref="I47:J48" si="17">I48</f>
        <v>0</v>
      </c>
      <c r="J47" s="101" t="e">
        <f t="shared" si="2"/>
        <v>#DIV/0!</v>
      </c>
    </row>
    <row r="48" spans="1:10" s="115" customFormat="1" ht="27.75" hidden="1" customHeight="1">
      <c r="A48" s="113"/>
      <c r="B48" s="134" t="s">
        <v>156</v>
      </c>
      <c r="C48" s="135">
        <v>895</v>
      </c>
      <c r="D48" s="118" t="s">
        <v>97</v>
      </c>
      <c r="E48" s="118" t="s">
        <v>146</v>
      </c>
      <c r="F48" s="132" t="s">
        <v>157</v>
      </c>
      <c r="G48" s="110" t="s">
        <v>126</v>
      </c>
      <c r="H48" s="117">
        <f>H49</f>
        <v>0</v>
      </c>
      <c r="I48" s="117">
        <f t="shared" si="17"/>
        <v>0</v>
      </c>
      <c r="J48" s="101" t="e">
        <f t="shared" si="2"/>
        <v>#DIV/0!</v>
      </c>
    </row>
    <row r="49" spans="1:10" s="115" customFormat="1" ht="27.75" hidden="1" customHeight="1">
      <c r="A49" s="113"/>
      <c r="B49" s="119" t="s">
        <v>129</v>
      </c>
      <c r="C49" s="135">
        <v>895</v>
      </c>
      <c r="D49" s="118" t="s">
        <v>97</v>
      </c>
      <c r="E49" s="118" t="s">
        <v>146</v>
      </c>
      <c r="F49" s="132" t="s">
        <v>157</v>
      </c>
      <c r="G49" s="110" t="s">
        <v>130</v>
      </c>
      <c r="H49" s="117">
        <v>0</v>
      </c>
      <c r="I49" s="117">
        <v>0</v>
      </c>
      <c r="J49" s="101" t="e">
        <f t="shared" si="2"/>
        <v>#DIV/0!</v>
      </c>
    </row>
    <row r="50" spans="1:10" s="115" customFormat="1" ht="27.75" hidden="1" customHeight="1">
      <c r="A50" s="113"/>
      <c r="B50" s="136" t="s">
        <v>158</v>
      </c>
      <c r="C50" s="100"/>
      <c r="D50" s="110" t="s">
        <v>97</v>
      </c>
      <c r="E50" s="110" t="s">
        <v>146</v>
      </c>
      <c r="F50" s="110" t="s">
        <v>159</v>
      </c>
      <c r="G50" s="110"/>
      <c r="H50" s="112">
        <f>H51+H53</f>
        <v>0</v>
      </c>
      <c r="I50" s="112">
        <f t="shared" ref="I50:J50" si="18">I51+I53</f>
        <v>0</v>
      </c>
      <c r="J50" s="101" t="e">
        <f t="shared" si="2"/>
        <v>#DIV/0!</v>
      </c>
    </row>
    <row r="51" spans="1:10" s="115" customFormat="1" ht="27.75" hidden="1" customHeight="1">
      <c r="A51" s="113"/>
      <c r="B51" s="137" t="s">
        <v>160</v>
      </c>
      <c r="C51" s="100"/>
      <c r="D51" s="110" t="s">
        <v>97</v>
      </c>
      <c r="E51" s="110" t="s">
        <v>146</v>
      </c>
      <c r="F51" s="110" t="s">
        <v>161</v>
      </c>
      <c r="G51" s="110"/>
      <c r="H51" s="112">
        <f>H52</f>
        <v>0</v>
      </c>
      <c r="I51" s="112">
        <f t="shared" ref="I51:J51" si="19">I52</f>
        <v>0</v>
      </c>
      <c r="J51" s="101" t="e">
        <f t="shared" si="2"/>
        <v>#DIV/0!</v>
      </c>
    </row>
    <row r="52" spans="1:10" s="115" customFormat="1" ht="27.75" hidden="1" customHeight="1">
      <c r="A52" s="113"/>
      <c r="B52" s="130" t="s">
        <v>129</v>
      </c>
      <c r="C52" s="100"/>
      <c r="D52" s="110" t="s">
        <v>97</v>
      </c>
      <c r="E52" s="110" t="s">
        <v>146</v>
      </c>
      <c r="F52" s="110" t="s">
        <v>161</v>
      </c>
      <c r="G52" s="110" t="s">
        <v>130</v>
      </c>
      <c r="H52" s="117"/>
      <c r="I52" s="117"/>
      <c r="J52" s="101" t="e">
        <f t="shared" si="2"/>
        <v>#DIV/0!</v>
      </c>
    </row>
    <row r="53" spans="1:10" s="115" customFormat="1" ht="27.75" hidden="1" customHeight="1">
      <c r="A53" s="113"/>
      <c r="B53" s="137" t="s">
        <v>162</v>
      </c>
      <c r="C53" s="100">
        <v>895</v>
      </c>
      <c r="D53" s="110" t="s">
        <v>97</v>
      </c>
      <c r="E53" s="110" t="s">
        <v>146</v>
      </c>
      <c r="F53" s="110" t="s">
        <v>163</v>
      </c>
      <c r="G53" s="110"/>
      <c r="H53" s="117">
        <f>H54</f>
        <v>0</v>
      </c>
      <c r="I53" s="117">
        <f t="shared" ref="I53:J53" si="20">I54</f>
        <v>0</v>
      </c>
      <c r="J53" s="101" t="e">
        <f t="shared" si="2"/>
        <v>#DIV/0!</v>
      </c>
    </row>
    <row r="54" spans="1:10" s="115" customFormat="1" ht="27.75" hidden="1" customHeight="1">
      <c r="A54" s="113"/>
      <c r="B54" s="116" t="s">
        <v>129</v>
      </c>
      <c r="C54" s="100">
        <v>895</v>
      </c>
      <c r="D54" s="110" t="s">
        <v>97</v>
      </c>
      <c r="E54" s="110" t="s">
        <v>146</v>
      </c>
      <c r="F54" s="110" t="s">
        <v>163</v>
      </c>
      <c r="G54" s="110" t="s">
        <v>130</v>
      </c>
      <c r="H54" s="117">
        <v>0</v>
      </c>
      <c r="I54" s="117">
        <v>0</v>
      </c>
      <c r="J54" s="101" t="e">
        <f t="shared" si="2"/>
        <v>#DIV/0!</v>
      </c>
    </row>
    <row r="55" spans="1:10" s="115" customFormat="1" ht="27.75" hidden="1" customHeight="1">
      <c r="A55" s="113"/>
      <c r="B55" s="138" t="s">
        <v>164</v>
      </c>
      <c r="C55" s="100">
        <v>895</v>
      </c>
      <c r="D55" s="110" t="s">
        <v>97</v>
      </c>
      <c r="E55" s="110" t="s">
        <v>146</v>
      </c>
      <c r="F55" s="110" t="s">
        <v>165</v>
      </c>
      <c r="G55" s="110"/>
      <c r="H55" s="112">
        <f>H56</f>
        <v>0</v>
      </c>
      <c r="I55" s="112">
        <f t="shared" ref="I55:J56" si="21">I56</f>
        <v>0</v>
      </c>
      <c r="J55" s="101" t="e">
        <f t="shared" si="2"/>
        <v>#DIV/0!</v>
      </c>
    </row>
    <row r="56" spans="1:10" s="115" customFormat="1" ht="27.75" hidden="1" customHeight="1">
      <c r="A56" s="113"/>
      <c r="B56" s="139" t="s">
        <v>166</v>
      </c>
      <c r="C56" s="100">
        <v>895</v>
      </c>
      <c r="D56" s="110" t="s">
        <v>97</v>
      </c>
      <c r="E56" s="110" t="s">
        <v>146</v>
      </c>
      <c r="F56" s="110" t="s">
        <v>167</v>
      </c>
      <c r="G56" s="110"/>
      <c r="H56" s="117">
        <f>H57</f>
        <v>0</v>
      </c>
      <c r="I56" s="117">
        <f t="shared" si="21"/>
        <v>0</v>
      </c>
      <c r="J56" s="101" t="e">
        <f t="shared" si="2"/>
        <v>#DIV/0!</v>
      </c>
    </row>
    <row r="57" spans="1:10" s="115" customFormat="1" ht="27.75" hidden="1" customHeight="1">
      <c r="A57" s="113"/>
      <c r="B57" s="140" t="s">
        <v>168</v>
      </c>
      <c r="C57" s="100">
        <v>895</v>
      </c>
      <c r="D57" s="110" t="s">
        <v>97</v>
      </c>
      <c r="E57" s="110" t="s">
        <v>146</v>
      </c>
      <c r="F57" s="110" t="s">
        <v>167</v>
      </c>
      <c r="G57" s="110" t="s">
        <v>130</v>
      </c>
      <c r="H57" s="117"/>
      <c r="I57" s="117"/>
      <c r="J57" s="101" t="e">
        <f t="shared" si="2"/>
        <v>#DIV/0!</v>
      </c>
    </row>
    <row r="58" spans="1:10" s="115" customFormat="1" ht="27.75" hidden="1" customHeight="1">
      <c r="A58" s="113"/>
      <c r="B58" s="141" t="s">
        <v>169</v>
      </c>
      <c r="C58" s="100">
        <v>895</v>
      </c>
      <c r="D58" s="104" t="s">
        <v>97</v>
      </c>
      <c r="E58" s="104" t="s">
        <v>146</v>
      </c>
      <c r="F58" s="111" t="s">
        <v>170</v>
      </c>
      <c r="G58" s="109"/>
      <c r="H58" s="112">
        <f>H59</f>
        <v>0</v>
      </c>
      <c r="I58" s="112">
        <f t="shared" ref="I58:J59" si="22">I59</f>
        <v>0</v>
      </c>
      <c r="J58" s="101" t="e">
        <f t="shared" si="2"/>
        <v>#DIV/0!</v>
      </c>
    </row>
    <row r="59" spans="1:10" s="115" customFormat="1" ht="27.75" hidden="1" customHeight="1">
      <c r="A59" s="113"/>
      <c r="B59" s="134" t="s">
        <v>171</v>
      </c>
      <c r="C59" s="100">
        <v>895</v>
      </c>
      <c r="D59" s="110" t="s">
        <v>97</v>
      </c>
      <c r="E59" s="110" t="s">
        <v>146</v>
      </c>
      <c r="F59" s="110" t="s">
        <v>172</v>
      </c>
      <c r="G59" s="110" t="s">
        <v>126</v>
      </c>
      <c r="H59" s="117">
        <f>H60</f>
        <v>0</v>
      </c>
      <c r="I59" s="117">
        <f t="shared" si="22"/>
        <v>0</v>
      </c>
      <c r="J59" s="101" t="e">
        <f t="shared" si="2"/>
        <v>#DIV/0!</v>
      </c>
    </row>
    <row r="60" spans="1:10" s="115" customFormat="1" ht="27.75" hidden="1" customHeight="1">
      <c r="A60" s="113"/>
      <c r="B60" s="116" t="s">
        <v>129</v>
      </c>
      <c r="C60" s="100">
        <v>895</v>
      </c>
      <c r="D60" s="110" t="s">
        <v>97</v>
      </c>
      <c r="E60" s="110" t="s">
        <v>146</v>
      </c>
      <c r="F60" s="110" t="s">
        <v>172</v>
      </c>
      <c r="G60" s="110" t="s">
        <v>130</v>
      </c>
      <c r="H60" s="117">
        <v>0</v>
      </c>
      <c r="I60" s="117"/>
      <c r="J60" s="101" t="e">
        <f t="shared" si="2"/>
        <v>#DIV/0!</v>
      </c>
    </row>
    <row r="61" spans="1:10" s="115" customFormat="1" ht="27.75" hidden="1" customHeight="1">
      <c r="A61" s="113"/>
      <c r="B61" s="136" t="s">
        <v>173</v>
      </c>
      <c r="C61" s="100">
        <v>895</v>
      </c>
      <c r="D61" s="110" t="s">
        <v>97</v>
      </c>
      <c r="E61" s="110" t="s">
        <v>146</v>
      </c>
      <c r="F61" s="110" t="s">
        <v>174</v>
      </c>
      <c r="G61" s="110"/>
      <c r="H61" s="112">
        <f>H62</f>
        <v>0</v>
      </c>
      <c r="I61" s="112">
        <f t="shared" ref="I61:J62" si="23">I62</f>
        <v>0</v>
      </c>
      <c r="J61" s="101" t="e">
        <f t="shared" si="2"/>
        <v>#DIV/0!</v>
      </c>
    </row>
    <row r="62" spans="1:10" s="115" customFormat="1" ht="55.5" hidden="1" customHeight="1">
      <c r="A62" s="113"/>
      <c r="B62" s="142" t="s">
        <v>175</v>
      </c>
      <c r="C62" s="100">
        <v>895</v>
      </c>
      <c r="D62" s="110" t="s">
        <v>97</v>
      </c>
      <c r="E62" s="110" t="s">
        <v>146</v>
      </c>
      <c r="F62" s="110" t="s">
        <v>176</v>
      </c>
      <c r="G62" s="110"/>
      <c r="H62" s="117">
        <f>H63</f>
        <v>0</v>
      </c>
      <c r="I62" s="117">
        <f t="shared" si="23"/>
        <v>0</v>
      </c>
      <c r="J62" s="101" t="e">
        <f t="shared" si="2"/>
        <v>#DIV/0!</v>
      </c>
    </row>
    <row r="63" spans="1:10" s="115" customFormat="1" ht="27.75" hidden="1" customHeight="1">
      <c r="A63" s="113"/>
      <c r="B63" s="116" t="s">
        <v>129</v>
      </c>
      <c r="C63" s="100">
        <v>895</v>
      </c>
      <c r="D63" s="110" t="s">
        <v>97</v>
      </c>
      <c r="E63" s="110" t="s">
        <v>146</v>
      </c>
      <c r="F63" s="110" t="s">
        <v>176</v>
      </c>
      <c r="G63" s="110" t="s">
        <v>130</v>
      </c>
      <c r="H63" s="117">
        <v>0</v>
      </c>
      <c r="I63" s="117">
        <v>0</v>
      </c>
      <c r="J63" s="101" t="e">
        <f t="shared" si="2"/>
        <v>#DIV/0!</v>
      </c>
    </row>
    <row r="64" spans="1:10" s="115" customFormat="1" ht="27.75" hidden="1" customHeight="1">
      <c r="A64" s="113"/>
      <c r="B64" s="108" t="s">
        <v>177</v>
      </c>
      <c r="C64" s="100">
        <v>895</v>
      </c>
      <c r="D64" s="131" t="s">
        <v>97</v>
      </c>
      <c r="E64" s="131" t="s">
        <v>146</v>
      </c>
      <c r="F64" s="118" t="s">
        <v>178</v>
      </c>
      <c r="G64" s="133"/>
      <c r="H64" s="112">
        <f>H67+H65</f>
        <v>0</v>
      </c>
      <c r="I64" s="112">
        <f t="shared" ref="I64:J64" si="24">I67+I65</f>
        <v>0</v>
      </c>
      <c r="J64" s="101" t="e">
        <f t="shared" si="2"/>
        <v>#DIV/0!</v>
      </c>
    </row>
    <row r="65" spans="1:10" s="115" customFormat="1" ht="27.75" hidden="1" customHeight="1">
      <c r="A65" s="113"/>
      <c r="B65" s="143" t="s">
        <v>179</v>
      </c>
      <c r="C65" s="100"/>
      <c r="D65" s="131" t="s">
        <v>97</v>
      </c>
      <c r="E65" s="131" t="s">
        <v>146</v>
      </c>
      <c r="F65" s="118" t="s">
        <v>180</v>
      </c>
      <c r="G65" s="133"/>
      <c r="H65" s="117">
        <f>H66</f>
        <v>0</v>
      </c>
      <c r="I65" s="117">
        <f t="shared" ref="I65:J65" si="25">I66</f>
        <v>0</v>
      </c>
      <c r="J65" s="101" t="e">
        <f t="shared" si="2"/>
        <v>#DIV/0!</v>
      </c>
    </row>
    <row r="66" spans="1:10" s="115" customFormat="1" ht="27.75" hidden="1" customHeight="1">
      <c r="A66" s="113"/>
      <c r="B66" s="116" t="s">
        <v>129</v>
      </c>
      <c r="C66" s="100"/>
      <c r="D66" s="131" t="s">
        <v>97</v>
      </c>
      <c r="E66" s="131">
        <v>13</v>
      </c>
      <c r="F66" s="118" t="s">
        <v>180</v>
      </c>
      <c r="G66" s="133" t="s">
        <v>130</v>
      </c>
      <c r="H66" s="117">
        <v>0</v>
      </c>
      <c r="I66" s="117">
        <v>0</v>
      </c>
      <c r="J66" s="101" t="e">
        <f t="shared" si="2"/>
        <v>#DIV/0!</v>
      </c>
    </row>
    <row r="67" spans="1:10" s="115" customFormat="1" ht="29.25" hidden="1" customHeight="1">
      <c r="A67" s="113"/>
      <c r="B67" s="143" t="s">
        <v>181</v>
      </c>
      <c r="C67" s="100">
        <v>895</v>
      </c>
      <c r="D67" s="131" t="s">
        <v>97</v>
      </c>
      <c r="E67" s="131" t="s">
        <v>146</v>
      </c>
      <c r="F67" s="118" t="s">
        <v>182</v>
      </c>
      <c r="G67" s="133"/>
      <c r="H67" s="117">
        <f>H68</f>
        <v>0</v>
      </c>
      <c r="I67" s="117">
        <f t="shared" ref="I67:J67" si="26">I68</f>
        <v>0</v>
      </c>
      <c r="J67" s="101" t="e">
        <f t="shared" si="2"/>
        <v>#DIV/0!</v>
      </c>
    </row>
    <row r="68" spans="1:10" s="115" customFormat="1" ht="27.75" hidden="1" customHeight="1">
      <c r="A68" s="113"/>
      <c r="B68" s="116" t="s">
        <v>129</v>
      </c>
      <c r="C68" s="100">
        <v>895</v>
      </c>
      <c r="D68" s="131" t="s">
        <v>97</v>
      </c>
      <c r="E68" s="131" t="s">
        <v>146</v>
      </c>
      <c r="F68" s="144" t="s">
        <v>183</v>
      </c>
      <c r="G68" s="133" t="s">
        <v>130</v>
      </c>
      <c r="H68" s="117">
        <v>0</v>
      </c>
      <c r="I68" s="117">
        <v>0</v>
      </c>
      <c r="J68" s="101" t="e">
        <f t="shared" si="2"/>
        <v>#DIV/0!</v>
      </c>
    </row>
    <row r="69" spans="1:10" s="115" customFormat="1" ht="52.5" customHeight="1">
      <c r="A69" s="113"/>
      <c r="B69" s="145" t="s">
        <v>184</v>
      </c>
      <c r="C69" s="100">
        <v>895</v>
      </c>
      <c r="D69" s="110" t="s">
        <v>97</v>
      </c>
      <c r="E69" s="110" t="s">
        <v>146</v>
      </c>
      <c r="F69" s="110" t="s">
        <v>140</v>
      </c>
      <c r="G69" s="111"/>
      <c r="H69" s="112">
        <f>H70</f>
        <v>1</v>
      </c>
      <c r="I69" s="112">
        <f t="shared" ref="I69:J70" si="27">I70</f>
        <v>1</v>
      </c>
      <c r="J69" s="101">
        <f t="shared" si="2"/>
        <v>100</v>
      </c>
    </row>
    <row r="70" spans="1:10" s="115" customFormat="1" ht="32.25" customHeight="1">
      <c r="A70" s="113"/>
      <c r="B70" s="116" t="s">
        <v>185</v>
      </c>
      <c r="C70" s="100">
        <v>895</v>
      </c>
      <c r="D70" s="110" t="s">
        <v>97</v>
      </c>
      <c r="E70" s="110" t="s">
        <v>146</v>
      </c>
      <c r="F70" s="110" t="s">
        <v>186</v>
      </c>
      <c r="G70" s="110" t="s">
        <v>126</v>
      </c>
      <c r="H70" s="117">
        <f>H71</f>
        <v>1</v>
      </c>
      <c r="I70" s="117">
        <f t="shared" si="27"/>
        <v>1</v>
      </c>
      <c r="J70" s="101">
        <f t="shared" si="2"/>
        <v>100</v>
      </c>
    </row>
    <row r="71" spans="1:10" s="115" customFormat="1" ht="24">
      <c r="A71" s="113"/>
      <c r="B71" s="116" t="s">
        <v>129</v>
      </c>
      <c r="C71" s="100">
        <v>895</v>
      </c>
      <c r="D71" s="110" t="s">
        <v>97</v>
      </c>
      <c r="E71" s="110" t="s">
        <v>146</v>
      </c>
      <c r="F71" s="110" t="s">
        <v>187</v>
      </c>
      <c r="G71" s="110" t="s">
        <v>130</v>
      </c>
      <c r="H71" s="117">
        <v>1</v>
      </c>
      <c r="I71" s="117">
        <v>1</v>
      </c>
      <c r="J71" s="101">
        <f t="shared" si="2"/>
        <v>100</v>
      </c>
    </row>
    <row r="72" spans="1:10" s="115" customFormat="1" hidden="1">
      <c r="A72" s="113"/>
      <c r="B72" s="103" t="s">
        <v>138</v>
      </c>
      <c r="C72" s="100"/>
      <c r="D72" s="111" t="s">
        <v>97</v>
      </c>
      <c r="E72" s="146" t="s">
        <v>146</v>
      </c>
      <c r="F72" s="111"/>
      <c r="G72" s="111"/>
      <c r="H72" s="112">
        <f>H73</f>
        <v>0</v>
      </c>
      <c r="I72" s="112">
        <f t="shared" ref="I72:J74" si="28">I73</f>
        <v>0</v>
      </c>
      <c r="J72" s="101" t="e">
        <f t="shared" si="2"/>
        <v>#DIV/0!</v>
      </c>
    </row>
    <row r="73" spans="1:10" s="115" customFormat="1" ht="19.5" hidden="1" customHeight="1">
      <c r="A73" s="113"/>
      <c r="B73" s="125" t="s">
        <v>138</v>
      </c>
      <c r="C73" s="100">
        <v>895</v>
      </c>
      <c r="D73" s="110" t="s">
        <v>97</v>
      </c>
      <c r="E73" s="132" t="s">
        <v>146</v>
      </c>
      <c r="F73" s="110" t="s">
        <v>140</v>
      </c>
      <c r="G73" s="110"/>
      <c r="H73" s="120">
        <f>H74</f>
        <v>0</v>
      </c>
      <c r="I73" s="120">
        <f t="shared" si="28"/>
        <v>0</v>
      </c>
      <c r="J73" s="101" t="e">
        <f t="shared" si="2"/>
        <v>#DIV/0!</v>
      </c>
    </row>
    <row r="74" spans="1:10" s="115" customFormat="1" ht="29.25" hidden="1" customHeight="1">
      <c r="A74" s="113"/>
      <c r="B74" s="126" t="s">
        <v>141</v>
      </c>
      <c r="C74" s="100"/>
      <c r="D74" s="110" t="s">
        <v>97</v>
      </c>
      <c r="E74" s="132" t="s">
        <v>146</v>
      </c>
      <c r="F74" s="110" t="s">
        <v>142</v>
      </c>
      <c r="G74" s="110" t="s">
        <v>126</v>
      </c>
      <c r="H74" s="120">
        <f>H75</f>
        <v>0</v>
      </c>
      <c r="I74" s="120">
        <f t="shared" si="28"/>
        <v>0</v>
      </c>
      <c r="J74" s="101" t="e">
        <f t="shared" si="2"/>
        <v>#DIV/0!</v>
      </c>
    </row>
    <row r="75" spans="1:10" s="115" customFormat="1" ht="19.5" hidden="1" customHeight="1">
      <c r="A75" s="113"/>
      <c r="B75" s="127" t="s">
        <v>138</v>
      </c>
      <c r="C75" s="100"/>
      <c r="D75" s="110" t="s">
        <v>97</v>
      </c>
      <c r="E75" s="132" t="s">
        <v>146</v>
      </c>
      <c r="F75" s="110" t="s">
        <v>142</v>
      </c>
      <c r="G75" s="110" t="s">
        <v>130</v>
      </c>
      <c r="H75" s="120">
        <v>0</v>
      </c>
      <c r="I75" s="120">
        <v>0</v>
      </c>
      <c r="J75" s="101" t="e">
        <f t="shared" si="2"/>
        <v>#DIV/0!</v>
      </c>
    </row>
    <row r="76" spans="1:10" s="115" customFormat="1" hidden="1">
      <c r="A76" s="113"/>
      <c r="B76" s="116"/>
      <c r="C76" s="100"/>
      <c r="D76" s="110"/>
      <c r="E76" s="110"/>
      <c r="F76" s="110"/>
      <c r="G76" s="110"/>
      <c r="H76" s="117"/>
      <c r="I76" s="117"/>
      <c r="J76" s="101" t="e">
        <f t="shared" ref="J76:J117" si="29">I76/H76*100</f>
        <v>#DIV/0!</v>
      </c>
    </row>
    <row r="77" spans="1:10" s="107" customFormat="1" ht="21.75" customHeight="1">
      <c r="A77" s="99">
        <v>2</v>
      </c>
      <c r="B77" s="108" t="s">
        <v>188</v>
      </c>
      <c r="C77" s="100">
        <v>895</v>
      </c>
      <c r="D77" s="111" t="s">
        <v>189</v>
      </c>
      <c r="E77" s="111"/>
      <c r="F77" s="111"/>
      <c r="G77" s="111"/>
      <c r="H77" s="106">
        <f>H78</f>
        <v>77.400000000000006</v>
      </c>
      <c r="I77" s="106">
        <f t="shared" ref="I77:J78" si="30">I78</f>
        <v>77.400000000000006</v>
      </c>
      <c r="J77" s="101">
        <f t="shared" si="29"/>
        <v>100</v>
      </c>
    </row>
    <row r="78" spans="1:10" s="107" customFormat="1" ht="26.25" customHeight="1">
      <c r="A78" s="99"/>
      <c r="B78" s="147" t="s">
        <v>190</v>
      </c>
      <c r="C78" s="100">
        <v>895</v>
      </c>
      <c r="D78" s="110" t="s">
        <v>189</v>
      </c>
      <c r="E78" s="110" t="s">
        <v>99</v>
      </c>
      <c r="F78" s="110" t="s">
        <v>191</v>
      </c>
      <c r="G78" s="110"/>
      <c r="H78" s="120">
        <f>H79</f>
        <v>77.400000000000006</v>
      </c>
      <c r="I78" s="120">
        <f t="shared" si="30"/>
        <v>77.400000000000006</v>
      </c>
      <c r="J78" s="101">
        <f t="shared" si="29"/>
        <v>100</v>
      </c>
    </row>
    <row r="79" spans="1:10" s="107" customFormat="1" ht="20.25" customHeight="1">
      <c r="A79" s="99"/>
      <c r="B79" s="116" t="s">
        <v>192</v>
      </c>
      <c r="C79" s="100">
        <v>895</v>
      </c>
      <c r="D79" s="110" t="s">
        <v>189</v>
      </c>
      <c r="E79" s="110" t="s">
        <v>99</v>
      </c>
      <c r="F79" s="110" t="s">
        <v>193</v>
      </c>
      <c r="G79" s="110"/>
      <c r="H79" s="120">
        <f>H80+H83</f>
        <v>77.400000000000006</v>
      </c>
      <c r="I79" s="120">
        <f t="shared" ref="I79:J79" si="31">I80+I83</f>
        <v>77.400000000000006</v>
      </c>
      <c r="J79" s="101">
        <f t="shared" si="29"/>
        <v>100</v>
      </c>
    </row>
    <row r="80" spans="1:10" s="107" customFormat="1" ht="48">
      <c r="A80" s="99"/>
      <c r="B80" s="116" t="s">
        <v>194</v>
      </c>
      <c r="C80" s="100">
        <v>895</v>
      </c>
      <c r="D80" s="110" t="s">
        <v>189</v>
      </c>
      <c r="E80" s="110" t="s">
        <v>99</v>
      </c>
      <c r="F80" s="110" t="s">
        <v>193</v>
      </c>
      <c r="G80" s="110"/>
      <c r="H80" s="120">
        <f>H81+H82</f>
        <v>74.87</v>
      </c>
      <c r="I80" s="120">
        <f t="shared" ref="I80:J80" si="32">I81+I82</f>
        <v>74.87</v>
      </c>
      <c r="J80" s="101">
        <f t="shared" si="29"/>
        <v>100</v>
      </c>
    </row>
    <row r="81" spans="1:10" s="115" customFormat="1" ht="20.25" customHeight="1">
      <c r="A81" s="113"/>
      <c r="B81" s="130" t="s">
        <v>149</v>
      </c>
      <c r="C81" s="100">
        <v>895</v>
      </c>
      <c r="D81" s="110" t="s">
        <v>189</v>
      </c>
      <c r="E81" s="110" t="s">
        <v>99</v>
      </c>
      <c r="F81" s="110" t="s">
        <v>193</v>
      </c>
      <c r="G81" s="110" t="s">
        <v>151</v>
      </c>
      <c r="H81" s="120">
        <v>57.503999999999998</v>
      </c>
      <c r="I81" s="120">
        <v>57.503999999999998</v>
      </c>
      <c r="J81" s="101">
        <f t="shared" si="29"/>
        <v>100</v>
      </c>
    </row>
    <row r="82" spans="1:10" s="115" customFormat="1" ht="36">
      <c r="A82" s="113"/>
      <c r="B82" s="130" t="s">
        <v>152</v>
      </c>
      <c r="C82" s="100">
        <v>895</v>
      </c>
      <c r="D82" s="110" t="s">
        <v>189</v>
      </c>
      <c r="E82" s="110" t="s">
        <v>99</v>
      </c>
      <c r="F82" s="110" t="s">
        <v>193</v>
      </c>
      <c r="G82" s="110" t="s">
        <v>153</v>
      </c>
      <c r="H82" s="120">
        <v>17.366</v>
      </c>
      <c r="I82" s="120">
        <v>17.366</v>
      </c>
      <c r="J82" s="101">
        <f t="shared" si="29"/>
        <v>100</v>
      </c>
    </row>
    <row r="83" spans="1:10" s="115" customFormat="1" ht="26.25" customHeight="1">
      <c r="A83" s="113"/>
      <c r="B83" s="116" t="s">
        <v>129</v>
      </c>
      <c r="C83" s="100">
        <v>895</v>
      </c>
      <c r="D83" s="118" t="s">
        <v>189</v>
      </c>
      <c r="E83" s="118" t="s">
        <v>99</v>
      </c>
      <c r="F83" s="110" t="s">
        <v>193</v>
      </c>
      <c r="G83" s="110" t="s">
        <v>130</v>
      </c>
      <c r="H83" s="117">
        <v>2.5299999999999998</v>
      </c>
      <c r="I83" s="117">
        <v>2.5299999999999998</v>
      </c>
      <c r="J83" s="101">
        <f t="shared" si="29"/>
        <v>100</v>
      </c>
    </row>
    <row r="84" spans="1:10" hidden="1">
      <c r="A84" s="113"/>
      <c r="B84" s="148" t="s">
        <v>195</v>
      </c>
      <c r="C84" s="149" t="s">
        <v>196</v>
      </c>
      <c r="D84" s="146" t="s">
        <v>197</v>
      </c>
      <c r="E84" s="146" t="s">
        <v>112</v>
      </c>
      <c r="F84" s="146"/>
      <c r="G84" s="146"/>
      <c r="H84" s="112" t="e">
        <f>H85</f>
        <v>#REF!</v>
      </c>
      <c r="I84" s="150"/>
      <c r="J84" s="101" t="e">
        <f t="shared" si="29"/>
        <v>#REF!</v>
      </c>
    </row>
    <row r="85" spans="1:10" ht="27.75" hidden="1" customHeight="1">
      <c r="A85" s="113"/>
      <c r="B85" s="151" t="s">
        <v>198</v>
      </c>
      <c r="C85" s="149" t="s">
        <v>196</v>
      </c>
      <c r="D85" s="132" t="s">
        <v>197</v>
      </c>
      <c r="E85" s="132" t="s">
        <v>112</v>
      </c>
      <c r="F85" s="132" t="s">
        <v>199</v>
      </c>
      <c r="G85" s="146"/>
      <c r="H85" s="117" t="e">
        <f>#REF!</f>
        <v>#REF!</v>
      </c>
      <c r="I85" s="150"/>
      <c r="J85" s="101" t="e">
        <f t="shared" si="29"/>
        <v>#REF!</v>
      </c>
    </row>
    <row r="86" spans="1:10" hidden="1">
      <c r="A86" s="113"/>
      <c r="B86" s="141" t="s">
        <v>200</v>
      </c>
      <c r="C86" s="100">
        <v>895</v>
      </c>
      <c r="D86" s="111" t="s">
        <v>112</v>
      </c>
      <c r="E86" s="111" t="s">
        <v>201</v>
      </c>
      <c r="F86" s="111" t="s">
        <v>202</v>
      </c>
      <c r="G86" s="111"/>
      <c r="H86" s="101">
        <f>H87</f>
        <v>0</v>
      </c>
      <c r="I86" s="150"/>
      <c r="J86" s="101" t="e">
        <f t="shared" si="29"/>
        <v>#DIV/0!</v>
      </c>
    </row>
    <row r="87" spans="1:10" hidden="1">
      <c r="A87" s="113"/>
      <c r="B87" s="116" t="s">
        <v>203</v>
      </c>
      <c r="C87" s="100">
        <v>895</v>
      </c>
      <c r="D87" s="110" t="s">
        <v>112</v>
      </c>
      <c r="E87" s="110" t="s">
        <v>201</v>
      </c>
      <c r="F87" s="110" t="s">
        <v>202</v>
      </c>
      <c r="G87" s="110" t="s">
        <v>126</v>
      </c>
      <c r="H87" s="121">
        <f>H88</f>
        <v>0</v>
      </c>
      <c r="I87" s="150"/>
      <c r="J87" s="101" t="e">
        <f t="shared" si="29"/>
        <v>#DIV/0!</v>
      </c>
    </row>
    <row r="88" spans="1:10" ht="36" hidden="1">
      <c r="A88" s="113"/>
      <c r="B88" s="116" t="s">
        <v>204</v>
      </c>
      <c r="C88" s="100">
        <v>895</v>
      </c>
      <c r="D88" s="110" t="s">
        <v>112</v>
      </c>
      <c r="E88" s="110" t="s">
        <v>201</v>
      </c>
      <c r="F88" s="110" t="s">
        <v>202</v>
      </c>
      <c r="G88" s="110" t="s">
        <v>130</v>
      </c>
      <c r="H88" s="121">
        <v>0</v>
      </c>
      <c r="I88" s="150"/>
      <c r="J88" s="101" t="e">
        <f t="shared" si="29"/>
        <v>#DIV/0!</v>
      </c>
    </row>
    <row r="89" spans="1:10" ht="35.25" hidden="1" customHeight="1">
      <c r="A89" s="113"/>
      <c r="B89" s="108" t="s">
        <v>205</v>
      </c>
      <c r="C89" s="100">
        <v>895</v>
      </c>
      <c r="D89" s="111" t="s">
        <v>112</v>
      </c>
      <c r="E89" s="111" t="s">
        <v>206</v>
      </c>
      <c r="F89" s="111" t="s">
        <v>207</v>
      </c>
      <c r="G89" s="111"/>
      <c r="H89" s="101">
        <f>H90</f>
        <v>0</v>
      </c>
      <c r="I89" s="150"/>
      <c r="J89" s="101" t="e">
        <f t="shared" si="29"/>
        <v>#DIV/0!</v>
      </c>
    </row>
    <row r="90" spans="1:10" ht="39" hidden="1" customHeight="1">
      <c r="A90" s="113"/>
      <c r="B90" s="116" t="s">
        <v>208</v>
      </c>
      <c r="C90" s="100">
        <v>895</v>
      </c>
      <c r="D90" s="110" t="s">
        <v>112</v>
      </c>
      <c r="E90" s="110" t="s">
        <v>206</v>
      </c>
      <c r="F90" s="110" t="s">
        <v>207</v>
      </c>
      <c r="G90" s="110" t="s">
        <v>126</v>
      </c>
      <c r="H90" s="121">
        <f>H91</f>
        <v>0</v>
      </c>
      <c r="I90" s="150"/>
      <c r="J90" s="101" t="e">
        <f t="shared" si="29"/>
        <v>#DIV/0!</v>
      </c>
    </row>
    <row r="91" spans="1:10" ht="37.5" hidden="1" customHeight="1">
      <c r="A91" s="152"/>
      <c r="B91" s="153" t="s">
        <v>209</v>
      </c>
      <c r="C91" s="154">
        <v>895</v>
      </c>
      <c r="D91" s="155" t="s">
        <v>112</v>
      </c>
      <c r="E91" s="155" t="s">
        <v>206</v>
      </c>
      <c r="F91" s="155" t="s">
        <v>207</v>
      </c>
      <c r="G91" s="155" t="s">
        <v>130</v>
      </c>
      <c r="H91" s="156"/>
      <c r="I91" s="150"/>
      <c r="J91" s="101" t="e">
        <f t="shared" si="29"/>
        <v>#DIV/0!</v>
      </c>
    </row>
    <row r="92" spans="1:10" s="115" customFormat="1">
      <c r="A92" s="113"/>
      <c r="B92" s="103" t="s">
        <v>138</v>
      </c>
      <c r="C92" s="100"/>
      <c r="D92" s="111" t="s">
        <v>99</v>
      </c>
      <c r="E92" s="146" t="s">
        <v>201</v>
      </c>
      <c r="F92" s="111"/>
      <c r="G92" s="111"/>
      <c r="H92" s="112">
        <f>H93</f>
        <v>9.8650000000000002</v>
      </c>
      <c r="I92" s="112">
        <f t="shared" ref="I92:J94" si="33">I93</f>
        <v>9.8650000000000002</v>
      </c>
      <c r="J92" s="101">
        <f t="shared" si="29"/>
        <v>100</v>
      </c>
    </row>
    <row r="93" spans="1:10" s="115" customFormat="1" ht="19.5" customHeight="1">
      <c r="A93" s="113"/>
      <c r="B93" s="125" t="s">
        <v>138</v>
      </c>
      <c r="C93" s="100">
        <v>895</v>
      </c>
      <c r="D93" s="110" t="s">
        <v>99</v>
      </c>
      <c r="E93" s="132" t="s">
        <v>201</v>
      </c>
      <c r="F93" s="110" t="s">
        <v>140</v>
      </c>
      <c r="G93" s="110"/>
      <c r="H93" s="120">
        <f>H94</f>
        <v>9.8650000000000002</v>
      </c>
      <c r="I93" s="120">
        <f t="shared" si="33"/>
        <v>9.8650000000000002</v>
      </c>
      <c r="J93" s="101">
        <f t="shared" si="29"/>
        <v>100</v>
      </c>
    </row>
    <row r="94" spans="1:10" s="115" customFormat="1" ht="29.25" customHeight="1">
      <c r="A94" s="113"/>
      <c r="B94" s="126" t="s">
        <v>141</v>
      </c>
      <c r="C94" s="100"/>
      <c r="D94" s="110" t="s">
        <v>99</v>
      </c>
      <c r="E94" s="132" t="s">
        <v>201</v>
      </c>
      <c r="F94" s="110" t="s">
        <v>142</v>
      </c>
      <c r="G94" s="110" t="s">
        <v>126</v>
      </c>
      <c r="H94" s="120">
        <f>H95</f>
        <v>9.8650000000000002</v>
      </c>
      <c r="I94" s="120">
        <f t="shared" si="33"/>
        <v>9.8650000000000002</v>
      </c>
      <c r="J94" s="101">
        <f t="shared" si="29"/>
        <v>100</v>
      </c>
    </row>
    <row r="95" spans="1:10" s="115" customFormat="1" ht="19.5" customHeight="1">
      <c r="A95" s="113"/>
      <c r="B95" s="127" t="s">
        <v>138</v>
      </c>
      <c r="C95" s="100"/>
      <c r="D95" s="110" t="s">
        <v>99</v>
      </c>
      <c r="E95" s="132" t="s">
        <v>201</v>
      </c>
      <c r="F95" s="110" t="s">
        <v>142</v>
      </c>
      <c r="G95" s="110" t="s">
        <v>130</v>
      </c>
      <c r="H95" s="120">
        <v>9.8650000000000002</v>
      </c>
      <c r="I95" s="120">
        <v>9.8650000000000002</v>
      </c>
      <c r="J95" s="101">
        <f t="shared" si="29"/>
        <v>100</v>
      </c>
    </row>
    <row r="96" spans="1:10" ht="21.75" hidden="1" customHeight="1">
      <c r="A96" s="113"/>
      <c r="B96" s="136" t="s">
        <v>158</v>
      </c>
      <c r="C96" s="100"/>
      <c r="D96" s="110" t="s">
        <v>99</v>
      </c>
      <c r="E96" s="110" t="s">
        <v>201</v>
      </c>
      <c r="F96" s="110" t="s">
        <v>159</v>
      </c>
      <c r="G96" s="110"/>
      <c r="H96" s="112">
        <f>H97+H99</f>
        <v>0</v>
      </c>
      <c r="I96" s="112">
        <f t="shared" ref="I96:J96" si="34">I97+I99</f>
        <v>0</v>
      </c>
      <c r="J96" s="101" t="e">
        <f t="shared" si="29"/>
        <v>#DIV/0!</v>
      </c>
    </row>
    <row r="97" spans="1:10" ht="27" hidden="1" customHeight="1">
      <c r="A97" s="113"/>
      <c r="B97" s="137" t="s">
        <v>160</v>
      </c>
      <c r="C97" s="100"/>
      <c r="D97" s="110" t="s">
        <v>97</v>
      </c>
      <c r="E97" s="110" t="s">
        <v>146</v>
      </c>
      <c r="F97" s="110" t="s">
        <v>161</v>
      </c>
      <c r="G97" s="110"/>
      <c r="H97" s="112">
        <f>H98</f>
        <v>0</v>
      </c>
      <c r="I97" s="112">
        <f t="shared" ref="I97:J97" si="35">I98</f>
        <v>0</v>
      </c>
      <c r="J97" s="101" t="e">
        <f t="shared" si="29"/>
        <v>#DIV/0!</v>
      </c>
    </row>
    <row r="98" spans="1:10" ht="27" hidden="1" customHeight="1">
      <c r="A98" s="113"/>
      <c r="B98" s="130" t="s">
        <v>129</v>
      </c>
      <c r="C98" s="100"/>
      <c r="D98" s="110" t="s">
        <v>97</v>
      </c>
      <c r="E98" s="110" t="s">
        <v>146</v>
      </c>
      <c r="F98" s="110" t="s">
        <v>161</v>
      </c>
      <c r="G98" s="110" t="s">
        <v>130</v>
      </c>
      <c r="H98" s="117"/>
      <c r="I98" s="117"/>
      <c r="J98" s="101" t="e">
        <f t="shared" si="29"/>
        <v>#DIV/0!</v>
      </c>
    </row>
    <row r="99" spans="1:10" ht="27" hidden="1" customHeight="1">
      <c r="A99" s="113"/>
      <c r="B99" s="137" t="s">
        <v>162</v>
      </c>
      <c r="C99" s="100">
        <v>895</v>
      </c>
      <c r="D99" s="110" t="s">
        <v>99</v>
      </c>
      <c r="E99" s="110" t="s">
        <v>210</v>
      </c>
      <c r="F99" s="110" t="s">
        <v>163</v>
      </c>
      <c r="G99" s="110"/>
      <c r="H99" s="117">
        <f>H100</f>
        <v>0</v>
      </c>
      <c r="I99" s="117">
        <f t="shared" ref="I99:J99" si="36">I100</f>
        <v>0</v>
      </c>
      <c r="J99" s="101" t="e">
        <f t="shared" si="29"/>
        <v>#DIV/0!</v>
      </c>
    </row>
    <row r="100" spans="1:10" ht="27" hidden="1" customHeight="1">
      <c r="A100" s="113"/>
      <c r="B100" s="116" t="s">
        <v>129</v>
      </c>
      <c r="C100" s="100">
        <v>895</v>
      </c>
      <c r="D100" s="110" t="s">
        <v>99</v>
      </c>
      <c r="E100" s="110" t="s">
        <v>210</v>
      </c>
      <c r="F100" s="110" t="s">
        <v>163</v>
      </c>
      <c r="G100" s="110" t="s">
        <v>130</v>
      </c>
      <c r="H100" s="117">
        <v>0</v>
      </c>
      <c r="I100" s="117">
        <v>0</v>
      </c>
      <c r="J100" s="101" t="e">
        <f t="shared" si="29"/>
        <v>#DIV/0!</v>
      </c>
    </row>
    <row r="101" spans="1:10" ht="24.75" hidden="1" customHeight="1">
      <c r="A101" s="113"/>
      <c r="B101" s="108" t="s">
        <v>154</v>
      </c>
      <c r="C101" s="100">
        <v>895</v>
      </c>
      <c r="D101" s="131" t="s">
        <v>99</v>
      </c>
      <c r="E101" s="131" t="s">
        <v>211</v>
      </c>
      <c r="F101" s="132" t="s">
        <v>155</v>
      </c>
      <c r="G101" s="133"/>
      <c r="H101" s="117">
        <f>H102</f>
        <v>0</v>
      </c>
      <c r="I101" s="117">
        <f t="shared" ref="I101:J102" si="37">I102</f>
        <v>0</v>
      </c>
      <c r="J101" s="101" t="e">
        <f t="shared" si="29"/>
        <v>#DIV/0!</v>
      </c>
    </row>
    <row r="102" spans="1:10" ht="18" hidden="1" customHeight="1">
      <c r="A102" s="113"/>
      <c r="B102" s="134" t="s">
        <v>156</v>
      </c>
      <c r="C102" s="135">
        <v>895</v>
      </c>
      <c r="D102" s="118" t="s">
        <v>99</v>
      </c>
      <c r="E102" s="118" t="s">
        <v>211</v>
      </c>
      <c r="F102" s="132" t="s">
        <v>157</v>
      </c>
      <c r="G102" s="110" t="s">
        <v>126</v>
      </c>
      <c r="H102" s="117">
        <f>H103</f>
        <v>0</v>
      </c>
      <c r="I102" s="117">
        <f t="shared" si="37"/>
        <v>0</v>
      </c>
      <c r="J102" s="101" t="e">
        <f t="shared" si="29"/>
        <v>#DIV/0!</v>
      </c>
    </row>
    <row r="103" spans="1:10" ht="18" hidden="1" customHeight="1">
      <c r="A103" s="113"/>
      <c r="B103" s="119" t="s">
        <v>129</v>
      </c>
      <c r="C103" s="135">
        <v>895</v>
      </c>
      <c r="D103" s="118" t="s">
        <v>99</v>
      </c>
      <c r="E103" s="118" t="s">
        <v>211</v>
      </c>
      <c r="F103" s="132" t="s">
        <v>157</v>
      </c>
      <c r="G103" s="110" t="s">
        <v>130</v>
      </c>
      <c r="H103" s="117">
        <v>0</v>
      </c>
      <c r="I103" s="117">
        <v>0</v>
      </c>
      <c r="J103" s="101" t="e">
        <f t="shared" si="29"/>
        <v>#DIV/0!</v>
      </c>
    </row>
    <row r="104" spans="1:10" ht="27" customHeight="1">
      <c r="A104" s="113"/>
      <c r="B104" s="108" t="s">
        <v>177</v>
      </c>
      <c r="C104" s="100">
        <v>895</v>
      </c>
      <c r="D104" s="131" t="s">
        <v>112</v>
      </c>
      <c r="E104" s="131" t="s">
        <v>97</v>
      </c>
      <c r="F104" s="118" t="s">
        <v>178</v>
      </c>
      <c r="G104" s="133"/>
      <c r="H104" s="112">
        <f>H107+H105</f>
        <v>53.5</v>
      </c>
      <c r="I104" s="112">
        <f t="shared" ref="I104:J104" si="38">I107+I105</f>
        <v>53.433</v>
      </c>
      <c r="J104" s="101">
        <f t="shared" si="29"/>
        <v>99.874766355140181</v>
      </c>
    </row>
    <row r="105" spans="1:10" ht="27.75" hidden="1" customHeight="1">
      <c r="A105" s="113"/>
      <c r="B105" s="143" t="s">
        <v>212</v>
      </c>
      <c r="C105" s="100"/>
      <c r="D105" s="131" t="s">
        <v>112</v>
      </c>
      <c r="E105" s="131" t="s">
        <v>97</v>
      </c>
      <c r="F105" s="118" t="s">
        <v>180</v>
      </c>
      <c r="G105" s="133"/>
      <c r="H105" s="117">
        <f>H106</f>
        <v>0</v>
      </c>
      <c r="I105" s="117">
        <f t="shared" ref="I105:J105" si="39">I106</f>
        <v>0</v>
      </c>
      <c r="J105" s="101" t="e">
        <f t="shared" si="29"/>
        <v>#DIV/0!</v>
      </c>
    </row>
    <row r="106" spans="1:10" ht="18" hidden="1" customHeight="1">
      <c r="A106" s="113"/>
      <c r="B106" s="116" t="s">
        <v>129</v>
      </c>
      <c r="C106" s="100"/>
      <c r="D106" s="131" t="s">
        <v>112</v>
      </c>
      <c r="E106" s="131" t="s">
        <v>97</v>
      </c>
      <c r="F106" s="118" t="s">
        <v>180</v>
      </c>
      <c r="G106" s="133" t="s">
        <v>130</v>
      </c>
      <c r="H106" s="117">
        <v>0</v>
      </c>
      <c r="I106" s="117">
        <v>0</v>
      </c>
      <c r="J106" s="101" t="e">
        <f t="shared" si="29"/>
        <v>#DIV/0!</v>
      </c>
    </row>
    <row r="107" spans="1:10" ht="26.25" customHeight="1">
      <c r="A107" s="113"/>
      <c r="B107" s="143" t="s">
        <v>213</v>
      </c>
      <c r="C107" s="100">
        <v>895</v>
      </c>
      <c r="D107" s="131" t="s">
        <v>112</v>
      </c>
      <c r="E107" s="131" t="s">
        <v>97</v>
      </c>
      <c r="F107" s="118" t="s">
        <v>182</v>
      </c>
      <c r="G107" s="133"/>
      <c r="H107" s="117">
        <f>H108</f>
        <v>53.5</v>
      </c>
      <c r="I107" s="117">
        <f t="shared" ref="I107:J107" si="40">I108</f>
        <v>53.433</v>
      </c>
      <c r="J107" s="101">
        <f t="shared" si="29"/>
        <v>99.874766355140181</v>
      </c>
    </row>
    <row r="108" spans="1:10" ht="18" customHeight="1">
      <c r="A108" s="113"/>
      <c r="B108" s="116" t="s">
        <v>129</v>
      </c>
      <c r="C108" s="100">
        <v>895</v>
      </c>
      <c r="D108" s="131" t="s">
        <v>112</v>
      </c>
      <c r="E108" s="131" t="s">
        <v>97</v>
      </c>
      <c r="F108" s="144" t="s">
        <v>183</v>
      </c>
      <c r="G108" s="133" t="s">
        <v>130</v>
      </c>
      <c r="H108" s="117">
        <v>53.5</v>
      </c>
      <c r="I108" s="117">
        <v>53.433</v>
      </c>
      <c r="J108" s="101">
        <f t="shared" si="29"/>
        <v>99.874766355140181</v>
      </c>
    </row>
    <row r="109" spans="1:10" ht="25.5" hidden="1" customHeight="1">
      <c r="A109" s="113"/>
      <c r="B109" s="136" t="s">
        <v>173</v>
      </c>
      <c r="C109" s="100">
        <v>895</v>
      </c>
      <c r="D109" s="110" t="s">
        <v>112</v>
      </c>
      <c r="E109" s="110" t="s">
        <v>206</v>
      </c>
      <c r="F109" s="110" t="s">
        <v>174</v>
      </c>
      <c r="G109" s="110"/>
      <c r="H109" s="112">
        <f>H110</f>
        <v>0</v>
      </c>
      <c r="I109" s="112">
        <f t="shared" ref="I109:J110" si="41">I110</f>
        <v>0</v>
      </c>
      <c r="J109" s="101" t="e">
        <f t="shared" si="29"/>
        <v>#DIV/0!</v>
      </c>
    </row>
    <row r="110" spans="1:10" ht="26.25" hidden="1" customHeight="1">
      <c r="A110" s="113"/>
      <c r="B110" s="142" t="s">
        <v>175</v>
      </c>
      <c r="C110" s="100">
        <v>895</v>
      </c>
      <c r="D110" s="110" t="s">
        <v>112</v>
      </c>
      <c r="E110" s="110" t="s">
        <v>206</v>
      </c>
      <c r="F110" s="110" t="s">
        <v>176</v>
      </c>
      <c r="G110" s="110"/>
      <c r="H110" s="117">
        <f>H111</f>
        <v>0</v>
      </c>
      <c r="I110" s="117">
        <f t="shared" si="41"/>
        <v>0</v>
      </c>
      <c r="J110" s="101" t="e">
        <f t="shared" si="29"/>
        <v>#DIV/0!</v>
      </c>
    </row>
    <row r="111" spans="1:10" ht="18" hidden="1" customHeight="1">
      <c r="A111" s="113"/>
      <c r="B111" s="116" t="s">
        <v>129</v>
      </c>
      <c r="C111" s="100">
        <v>895</v>
      </c>
      <c r="D111" s="110" t="s">
        <v>112</v>
      </c>
      <c r="E111" s="110" t="s">
        <v>206</v>
      </c>
      <c r="F111" s="110" t="s">
        <v>176</v>
      </c>
      <c r="G111" s="110" t="s">
        <v>130</v>
      </c>
      <c r="H111" s="117">
        <v>0</v>
      </c>
      <c r="I111" s="117"/>
      <c r="J111" s="101" t="e">
        <f t="shared" si="29"/>
        <v>#DIV/0!</v>
      </c>
    </row>
    <row r="112" spans="1:10" ht="18" hidden="1" customHeight="1">
      <c r="A112" s="152"/>
      <c r="B112" s="153"/>
      <c r="C112" s="154"/>
      <c r="D112" s="155"/>
      <c r="E112" s="155"/>
      <c r="F112" s="155"/>
      <c r="G112" s="155"/>
      <c r="H112" s="156"/>
      <c r="I112" s="157"/>
      <c r="J112" s="101" t="e">
        <f t="shared" si="29"/>
        <v>#DIV/0!</v>
      </c>
    </row>
    <row r="113" spans="1:10">
      <c r="A113" s="158">
        <v>3</v>
      </c>
      <c r="B113" s="108" t="s">
        <v>214</v>
      </c>
      <c r="C113" s="158"/>
      <c r="D113" s="109" t="s">
        <v>215</v>
      </c>
      <c r="E113" s="109" t="s">
        <v>99</v>
      </c>
      <c r="F113" s="109"/>
      <c r="G113" s="111"/>
      <c r="H113" s="159">
        <f>H114</f>
        <v>31.7</v>
      </c>
      <c r="I113" s="159">
        <f t="shared" ref="I113:J116" si="42">I114</f>
        <v>31.672190000000001</v>
      </c>
      <c r="J113" s="101">
        <f t="shared" si="29"/>
        <v>99.912271293375397</v>
      </c>
    </row>
    <row r="114" spans="1:10">
      <c r="A114" s="158"/>
      <c r="B114" s="147" t="s">
        <v>216</v>
      </c>
      <c r="C114" s="158"/>
      <c r="D114" s="118" t="s">
        <v>215</v>
      </c>
      <c r="E114" s="118" t="s">
        <v>99</v>
      </c>
      <c r="F114" s="118"/>
      <c r="G114" s="110"/>
      <c r="H114" s="160">
        <f>H115</f>
        <v>31.7</v>
      </c>
      <c r="I114" s="160">
        <f t="shared" si="42"/>
        <v>31.672190000000001</v>
      </c>
      <c r="J114" s="101">
        <f t="shared" si="29"/>
        <v>99.912271293375397</v>
      </c>
    </row>
    <row r="115" spans="1:10">
      <c r="A115" s="158"/>
      <c r="B115" s="116" t="s">
        <v>217</v>
      </c>
      <c r="C115" s="158"/>
      <c r="D115" s="118" t="s">
        <v>215</v>
      </c>
      <c r="E115" s="118" t="s">
        <v>99</v>
      </c>
      <c r="F115" s="118" t="s">
        <v>218</v>
      </c>
      <c r="G115" s="110"/>
      <c r="H115" s="160">
        <f>H116</f>
        <v>31.7</v>
      </c>
      <c r="I115" s="160">
        <f t="shared" si="42"/>
        <v>31.672190000000001</v>
      </c>
      <c r="J115" s="101">
        <f t="shared" si="29"/>
        <v>99.912271293375397</v>
      </c>
    </row>
    <row r="116" spans="1:10" ht="24">
      <c r="A116" s="158"/>
      <c r="B116" s="116" t="s">
        <v>125</v>
      </c>
      <c r="C116" s="158"/>
      <c r="D116" s="118" t="s">
        <v>215</v>
      </c>
      <c r="E116" s="118" t="s">
        <v>99</v>
      </c>
      <c r="F116" s="118" t="s">
        <v>218</v>
      </c>
      <c r="G116" s="110" t="s">
        <v>126</v>
      </c>
      <c r="H116" s="160">
        <f>H117</f>
        <v>31.7</v>
      </c>
      <c r="I116" s="160">
        <f t="shared" si="42"/>
        <v>31.672190000000001</v>
      </c>
      <c r="J116" s="101">
        <f t="shared" si="29"/>
        <v>99.912271293375397</v>
      </c>
    </row>
    <row r="117" spans="1:10" ht="24.75" customHeight="1">
      <c r="A117" s="158"/>
      <c r="B117" s="116" t="s">
        <v>129</v>
      </c>
      <c r="C117" s="158"/>
      <c r="D117" s="118" t="s">
        <v>215</v>
      </c>
      <c r="E117" s="118" t="s">
        <v>99</v>
      </c>
      <c r="F117" s="118" t="s">
        <v>218</v>
      </c>
      <c r="G117" s="110" t="s">
        <v>130</v>
      </c>
      <c r="H117" s="160">
        <v>31.7</v>
      </c>
      <c r="I117" s="160">
        <v>31.672190000000001</v>
      </c>
      <c r="J117" s="101">
        <f t="shared" si="29"/>
        <v>99.912271293375397</v>
      </c>
    </row>
    <row r="118" spans="1:10" hidden="1">
      <c r="A118" s="158"/>
      <c r="B118" s="116"/>
      <c r="C118" s="158"/>
      <c r="D118" s="118"/>
      <c r="E118" s="118"/>
      <c r="F118" s="118"/>
      <c r="G118" s="110"/>
      <c r="H118" s="110"/>
      <c r="I118" s="110"/>
      <c r="J118" s="213"/>
    </row>
    <row r="119" spans="1:10" hidden="1">
      <c r="A119" s="158"/>
      <c r="B119" s="116"/>
      <c r="C119" s="158"/>
      <c r="D119" s="118"/>
      <c r="E119" s="118"/>
      <c r="F119" s="118"/>
      <c r="G119" s="110"/>
      <c r="H119" s="110"/>
      <c r="I119" s="110"/>
      <c r="J119" s="213"/>
    </row>
    <row r="120" spans="1:10" hidden="1">
      <c r="A120" s="113"/>
      <c r="B120" s="136"/>
      <c r="C120" s="100"/>
      <c r="D120" s="110"/>
      <c r="E120" s="110"/>
      <c r="F120" s="110"/>
      <c r="G120" s="110"/>
      <c r="H120" s="161"/>
      <c r="I120" s="161"/>
      <c r="J120" s="212"/>
    </row>
  </sheetData>
  <mergeCells count="16"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F8:F9"/>
    <mergeCell ref="F1:J1"/>
    <mergeCell ref="D2:J2"/>
    <mergeCell ref="D3:J3"/>
    <mergeCell ref="D4:J4"/>
    <mergeCell ref="A6:J6"/>
    <mergeCell ref="G7:J7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Q120"/>
  <sheetViews>
    <sheetView zoomScale="110" zoomScaleNormal="110" workbookViewId="0">
      <selection activeCell="G7" sqref="G7:J7"/>
    </sheetView>
  </sheetViews>
  <sheetFormatPr defaultRowHeight="15.75"/>
  <cols>
    <col min="1" max="1" width="2.85546875" style="1" customWidth="1"/>
    <col min="2" max="2" width="46.42578125" style="1" customWidth="1"/>
    <col min="3" max="3" width="4.42578125" style="1" customWidth="1"/>
    <col min="4" max="4" width="3.85546875" style="1" customWidth="1"/>
    <col min="5" max="5" width="3.42578125" style="1" customWidth="1"/>
    <col min="6" max="6" width="10.42578125" style="1" customWidth="1"/>
    <col min="7" max="7" width="4.85546875" style="1" customWidth="1"/>
    <col min="8" max="8" width="7.140625" style="150" customWidth="1"/>
    <col min="9" max="9" width="7.140625" style="75" customWidth="1"/>
    <col min="10" max="10" width="5.5703125" style="209" customWidth="1"/>
    <col min="11" max="14" width="9.140625" style="1"/>
    <col min="15" max="15" width="8.85546875" style="1" customWidth="1"/>
    <col min="16" max="17" width="9.140625" style="1" hidden="1" customWidth="1"/>
    <col min="18" max="16384" width="9.140625" style="1"/>
  </cols>
  <sheetData>
    <row r="1" spans="1:11">
      <c r="F1" s="214" t="s">
        <v>262</v>
      </c>
      <c r="G1" s="214"/>
      <c r="H1" s="214"/>
      <c r="I1" s="214"/>
      <c r="J1" s="214"/>
    </row>
    <row r="2" spans="1:11" ht="78" hidden="1" customHeight="1">
      <c r="D2" s="4" t="s">
        <v>1</v>
      </c>
      <c r="E2" s="4"/>
      <c r="F2" s="4"/>
      <c r="G2" s="4"/>
      <c r="H2" s="4"/>
      <c r="I2" s="4"/>
      <c r="J2" s="4"/>
    </row>
    <row r="3" spans="1:11" ht="27.75" hidden="1" customHeight="1">
      <c r="D3" s="2" t="s">
        <v>83</v>
      </c>
      <c r="E3" s="2"/>
      <c r="F3" s="2"/>
      <c r="G3" s="2"/>
      <c r="H3" s="2"/>
      <c r="I3" s="2"/>
      <c r="J3" s="2"/>
      <c r="K3" s="71"/>
    </row>
    <row r="4" spans="1:11" ht="70.5" hidden="1" customHeight="1">
      <c r="B4" s="5"/>
      <c r="C4" s="5"/>
      <c r="D4" s="4" t="s">
        <v>84</v>
      </c>
      <c r="E4" s="4"/>
      <c r="F4" s="4"/>
      <c r="G4" s="4"/>
      <c r="H4" s="4"/>
      <c r="I4" s="4"/>
      <c r="J4" s="4"/>
    </row>
    <row r="5" spans="1:11" ht="12" customHeight="1">
      <c r="B5" s="72"/>
      <c r="C5" s="72"/>
      <c r="D5" s="73"/>
      <c r="E5" s="73"/>
      <c r="F5" s="73"/>
      <c r="G5" s="73"/>
      <c r="H5" s="74"/>
    </row>
    <row r="6" spans="1:11" ht="65.25" customHeight="1">
      <c r="A6" s="76" t="s">
        <v>263</v>
      </c>
      <c r="B6" s="76"/>
      <c r="C6" s="76"/>
      <c r="D6" s="76"/>
      <c r="E6" s="76"/>
      <c r="F6" s="76"/>
      <c r="G6" s="76"/>
      <c r="H6" s="76"/>
      <c r="I6" s="76"/>
      <c r="J6" s="76"/>
    </row>
    <row r="7" spans="1:11" ht="15" customHeight="1" thickBot="1">
      <c r="A7" s="77"/>
      <c r="B7" s="77"/>
      <c r="C7" s="78"/>
      <c r="D7" s="77"/>
      <c r="E7" s="77"/>
      <c r="F7" s="77"/>
      <c r="G7" s="79" t="s">
        <v>85</v>
      </c>
      <c r="H7" s="79"/>
      <c r="I7" s="79"/>
      <c r="J7" s="79"/>
    </row>
    <row r="8" spans="1:11" ht="15.75" customHeight="1">
      <c r="A8" s="80" t="s">
        <v>86</v>
      </c>
      <c r="B8" s="81" t="s">
        <v>87</v>
      </c>
      <c r="C8" s="82" t="s">
        <v>88</v>
      </c>
      <c r="D8" s="83" t="s">
        <v>89</v>
      </c>
      <c r="E8" s="215" t="s">
        <v>90</v>
      </c>
      <c r="F8" s="85" t="s">
        <v>91</v>
      </c>
      <c r="G8" s="85" t="s">
        <v>92</v>
      </c>
      <c r="H8" s="86" t="s">
        <v>93</v>
      </c>
      <c r="I8" s="87" t="s">
        <v>256</v>
      </c>
      <c r="J8" s="210" t="s">
        <v>260</v>
      </c>
    </row>
    <row r="9" spans="1:11" ht="38.25" customHeight="1" thickBot="1">
      <c r="A9" s="88"/>
      <c r="B9" s="89"/>
      <c r="C9" s="90"/>
      <c r="D9" s="91"/>
      <c r="E9" s="216"/>
      <c r="F9" s="93"/>
      <c r="G9" s="93"/>
      <c r="H9" s="94"/>
      <c r="I9" s="95"/>
      <c r="J9" s="211"/>
    </row>
    <row r="10" spans="1:11" ht="12.75" customHeight="1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7">
        <v>8</v>
      </c>
      <c r="I10" s="98">
        <v>9</v>
      </c>
      <c r="J10" s="98">
        <v>10</v>
      </c>
    </row>
    <row r="11" spans="1:11" s="102" customFormat="1" ht="18" customHeight="1">
      <c r="A11" s="99"/>
      <c r="B11" s="100" t="s">
        <v>94</v>
      </c>
      <c r="C11" s="217">
        <v>896</v>
      </c>
      <c r="D11" s="100"/>
      <c r="E11" s="100"/>
      <c r="F11" s="100"/>
      <c r="G11" s="100"/>
      <c r="H11" s="101">
        <f t="shared" ref="H11:I11" si="0">H12+H77+H86+H89+H113+H96+H101+H104+H109+H92</f>
        <v>2321.00056</v>
      </c>
      <c r="I11" s="101">
        <f t="shared" si="0"/>
        <v>2319.1807399999998</v>
      </c>
      <c r="J11" s="101">
        <f>I11/H11*100</f>
        <v>99.92159329767675</v>
      </c>
    </row>
    <row r="12" spans="1:11" s="107" customFormat="1" ht="19.5" customHeight="1">
      <c r="A12" s="99">
        <v>1</v>
      </c>
      <c r="B12" s="103" t="s">
        <v>95</v>
      </c>
      <c r="C12" s="109" t="s">
        <v>236</v>
      </c>
      <c r="D12" s="104" t="s">
        <v>97</v>
      </c>
      <c r="E12" s="105"/>
      <c r="F12" s="105"/>
      <c r="G12" s="105"/>
      <c r="H12" s="101">
        <f t="shared" ref="H12:J12" si="1">H13+H19+H37+H43</f>
        <v>2148.5355600000003</v>
      </c>
      <c r="I12" s="101">
        <f t="shared" si="1"/>
        <v>2146.8105500000001</v>
      </c>
      <c r="J12" s="101">
        <f t="shared" ref="J12:J75" si="2">I12/H12*100</f>
        <v>99.919712289984147</v>
      </c>
    </row>
    <row r="13" spans="1:11" s="107" customFormat="1" ht="48.75" customHeight="1">
      <c r="A13" s="99"/>
      <c r="B13" s="108" t="s">
        <v>98</v>
      </c>
      <c r="C13" s="217">
        <v>896</v>
      </c>
      <c r="D13" s="109" t="s">
        <v>97</v>
      </c>
      <c r="E13" s="109" t="s">
        <v>99</v>
      </c>
      <c r="F13" s="110"/>
      <c r="G13" s="111"/>
      <c r="H13" s="112">
        <f>H14</f>
        <v>180</v>
      </c>
      <c r="I13" s="112">
        <f t="shared" ref="I13:J14" si="3">I14</f>
        <v>180</v>
      </c>
      <c r="J13" s="101">
        <f t="shared" si="2"/>
        <v>100</v>
      </c>
    </row>
    <row r="14" spans="1:11" s="115" customFormat="1" ht="24">
      <c r="A14" s="113"/>
      <c r="B14" s="114" t="s">
        <v>100</v>
      </c>
      <c r="C14" s="217">
        <v>896</v>
      </c>
      <c r="D14" s="110" t="s">
        <v>97</v>
      </c>
      <c r="E14" s="110" t="s">
        <v>99</v>
      </c>
      <c r="F14" s="110" t="s">
        <v>101</v>
      </c>
      <c r="G14" s="111"/>
      <c r="H14" s="112">
        <f>H15</f>
        <v>180</v>
      </c>
      <c r="I14" s="112">
        <f t="shared" si="3"/>
        <v>180</v>
      </c>
      <c r="J14" s="101">
        <f t="shared" si="2"/>
        <v>100</v>
      </c>
    </row>
    <row r="15" spans="1:11" s="115" customFormat="1" hidden="1">
      <c r="A15" s="113"/>
      <c r="B15" s="116" t="s">
        <v>102</v>
      </c>
      <c r="C15" s="217">
        <v>896</v>
      </c>
      <c r="D15" s="110" t="s">
        <v>97</v>
      </c>
      <c r="E15" s="110" t="s">
        <v>99</v>
      </c>
      <c r="F15" s="110" t="s">
        <v>103</v>
      </c>
      <c r="G15" s="110"/>
      <c r="H15" s="117">
        <f>H16+H17+H18</f>
        <v>180</v>
      </c>
      <c r="I15" s="117">
        <f t="shared" ref="I15:J15" si="4">I16+I17+I18</f>
        <v>180</v>
      </c>
      <c r="J15" s="101">
        <f t="shared" si="2"/>
        <v>100</v>
      </c>
    </row>
    <row r="16" spans="1:11" s="115" customFormat="1" hidden="1">
      <c r="A16" s="113"/>
      <c r="B16" s="116" t="s">
        <v>104</v>
      </c>
      <c r="C16" s="217">
        <v>896</v>
      </c>
      <c r="D16" s="118" t="s">
        <v>97</v>
      </c>
      <c r="E16" s="118" t="s">
        <v>99</v>
      </c>
      <c r="F16" s="110" t="s">
        <v>103</v>
      </c>
      <c r="G16" s="110" t="s">
        <v>105</v>
      </c>
      <c r="H16" s="117"/>
      <c r="I16" s="117"/>
      <c r="J16" s="101" t="e">
        <f t="shared" si="2"/>
        <v>#DIV/0!</v>
      </c>
    </row>
    <row r="17" spans="1:10" s="115" customFormat="1" ht="36" hidden="1">
      <c r="A17" s="113"/>
      <c r="B17" s="116" t="s">
        <v>106</v>
      </c>
      <c r="C17" s="217">
        <v>896</v>
      </c>
      <c r="D17" s="118" t="s">
        <v>97</v>
      </c>
      <c r="E17" s="118" t="s">
        <v>99</v>
      </c>
      <c r="F17" s="110" t="s">
        <v>103</v>
      </c>
      <c r="G17" s="110" t="s">
        <v>107</v>
      </c>
      <c r="H17" s="117"/>
      <c r="I17" s="117"/>
      <c r="J17" s="101" t="e">
        <f t="shared" si="2"/>
        <v>#DIV/0!</v>
      </c>
    </row>
    <row r="18" spans="1:10" s="115" customFormat="1" ht="36">
      <c r="A18" s="113"/>
      <c r="B18" s="119" t="s">
        <v>108</v>
      </c>
      <c r="C18" s="217">
        <v>896</v>
      </c>
      <c r="D18" s="118" t="s">
        <v>97</v>
      </c>
      <c r="E18" s="118" t="s">
        <v>99</v>
      </c>
      <c r="F18" s="110" t="s">
        <v>109</v>
      </c>
      <c r="G18" s="110" t="s">
        <v>110</v>
      </c>
      <c r="H18" s="117">
        <v>180</v>
      </c>
      <c r="I18" s="117">
        <v>180</v>
      </c>
      <c r="J18" s="101">
        <f t="shared" si="2"/>
        <v>100</v>
      </c>
    </row>
    <row r="19" spans="1:10" s="107" customFormat="1" ht="48">
      <c r="A19" s="99"/>
      <c r="B19" s="108" t="s">
        <v>111</v>
      </c>
      <c r="C19" s="217">
        <v>896</v>
      </c>
      <c r="D19" s="109" t="s">
        <v>97</v>
      </c>
      <c r="E19" s="109" t="s">
        <v>112</v>
      </c>
      <c r="F19" s="111"/>
      <c r="G19" s="111"/>
      <c r="H19" s="112">
        <f>H24+H20</f>
        <v>1296.83356</v>
      </c>
      <c r="I19" s="112">
        <f t="shared" ref="I19:J19" si="5">I24+I20</f>
        <v>1295.1085499999999</v>
      </c>
      <c r="J19" s="101">
        <f t="shared" si="2"/>
        <v>99.866982930330693</v>
      </c>
    </row>
    <row r="20" spans="1:10" s="107" customFormat="1" ht="24">
      <c r="A20" s="113"/>
      <c r="B20" s="114" t="s">
        <v>113</v>
      </c>
      <c r="C20" s="217">
        <v>896</v>
      </c>
      <c r="D20" s="109" t="s">
        <v>97</v>
      </c>
      <c r="E20" s="109" t="s">
        <v>112</v>
      </c>
      <c r="F20" s="110" t="s">
        <v>114</v>
      </c>
      <c r="G20" s="111"/>
      <c r="H20" s="106">
        <f>H21</f>
        <v>566.29</v>
      </c>
      <c r="I20" s="106">
        <f t="shared" ref="I20:J20" si="6">I21</f>
        <v>566.29</v>
      </c>
      <c r="J20" s="101">
        <f t="shared" si="2"/>
        <v>100</v>
      </c>
    </row>
    <row r="21" spans="1:10" s="107" customFormat="1">
      <c r="A21" s="113"/>
      <c r="B21" s="116" t="s">
        <v>102</v>
      </c>
      <c r="C21" s="217">
        <v>896</v>
      </c>
      <c r="D21" s="118" t="s">
        <v>97</v>
      </c>
      <c r="E21" s="118" t="s">
        <v>112</v>
      </c>
      <c r="F21" s="110" t="s">
        <v>115</v>
      </c>
      <c r="G21" s="110"/>
      <c r="H21" s="120">
        <f>H23+H22</f>
        <v>566.29</v>
      </c>
      <c r="I21" s="120">
        <f t="shared" ref="I21:J21" si="7">I23+I22</f>
        <v>566.29</v>
      </c>
      <c r="J21" s="101">
        <f t="shared" si="2"/>
        <v>100</v>
      </c>
    </row>
    <row r="22" spans="1:10" s="107" customFormat="1">
      <c r="A22" s="113"/>
      <c r="B22" s="116" t="s">
        <v>104</v>
      </c>
      <c r="C22" s="217">
        <v>896</v>
      </c>
      <c r="D22" s="118" t="s">
        <v>97</v>
      </c>
      <c r="E22" s="118" t="s">
        <v>112</v>
      </c>
      <c r="F22" s="110" t="s">
        <v>115</v>
      </c>
      <c r="G22" s="110" t="s">
        <v>105</v>
      </c>
      <c r="H22" s="120">
        <v>435.86700000000002</v>
      </c>
      <c r="I22" s="120">
        <v>435.86700000000002</v>
      </c>
      <c r="J22" s="101">
        <f t="shared" si="2"/>
        <v>100</v>
      </c>
    </row>
    <row r="23" spans="1:10" s="107" customFormat="1" ht="36">
      <c r="A23" s="113"/>
      <c r="B23" s="116" t="s">
        <v>106</v>
      </c>
      <c r="C23" s="217">
        <v>896</v>
      </c>
      <c r="D23" s="118" t="s">
        <v>97</v>
      </c>
      <c r="E23" s="118" t="s">
        <v>112</v>
      </c>
      <c r="F23" s="110" t="s">
        <v>115</v>
      </c>
      <c r="G23" s="110" t="s">
        <v>107</v>
      </c>
      <c r="H23" s="120">
        <v>130.423</v>
      </c>
      <c r="I23" s="120">
        <v>130.423</v>
      </c>
      <c r="J23" s="101">
        <f t="shared" si="2"/>
        <v>100</v>
      </c>
    </row>
    <row r="24" spans="1:10" s="115" customFormat="1" ht="24" customHeight="1">
      <c r="A24" s="113"/>
      <c r="B24" s="114" t="s">
        <v>116</v>
      </c>
      <c r="C24" s="217">
        <v>896</v>
      </c>
      <c r="D24" s="109" t="s">
        <v>97</v>
      </c>
      <c r="E24" s="109" t="s">
        <v>112</v>
      </c>
      <c r="F24" s="110" t="s">
        <v>117</v>
      </c>
      <c r="G24" s="110"/>
      <c r="H24" s="106">
        <f>H25+H28</f>
        <v>730.54356000000007</v>
      </c>
      <c r="I24" s="106">
        <f t="shared" ref="I24:J24" si="8">I25+I28</f>
        <v>728.81854999999996</v>
      </c>
      <c r="J24" s="101">
        <f t="shared" si="2"/>
        <v>99.763873081024741</v>
      </c>
    </row>
    <row r="25" spans="1:10" s="115" customFormat="1" ht="24">
      <c r="A25" s="113"/>
      <c r="B25" s="116" t="s">
        <v>118</v>
      </c>
      <c r="C25" s="217">
        <v>896</v>
      </c>
      <c r="D25" s="118" t="s">
        <v>97</v>
      </c>
      <c r="E25" s="118" t="s">
        <v>112</v>
      </c>
      <c r="F25" s="110" t="s">
        <v>119</v>
      </c>
      <c r="G25" s="110"/>
      <c r="H25" s="120">
        <f>H26+H27</f>
        <v>404.84699999999998</v>
      </c>
      <c r="I25" s="120">
        <f t="shared" ref="I25:J25" si="9">I26+I27</f>
        <v>404.84699999999998</v>
      </c>
      <c r="J25" s="101">
        <f t="shared" si="2"/>
        <v>100</v>
      </c>
    </row>
    <row r="26" spans="1:10" s="115" customFormat="1" ht="25.5" customHeight="1">
      <c r="A26" s="113"/>
      <c r="B26" s="116" t="s">
        <v>120</v>
      </c>
      <c r="C26" s="217">
        <v>896</v>
      </c>
      <c r="D26" s="110" t="s">
        <v>97</v>
      </c>
      <c r="E26" s="110" t="s">
        <v>112</v>
      </c>
      <c r="F26" s="110" t="s">
        <v>119</v>
      </c>
      <c r="G26" s="110" t="s">
        <v>105</v>
      </c>
      <c r="H26" s="120">
        <v>311.88900000000001</v>
      </c>
      <c r="I26" s="120">
        <v>311.88900000000001</v>
      </c>
      <c r="J26" s="101">
        <f t="shared" si="2"/>
        <v>100</v>
      </c>
    </row>
    <row r="27" spans="1:10" s="115" customFormat="1" ht="36">
      <c r="A27" s="113"/>
      <c r="B27" s="116" t="s">
        <v>106</v>
      </c>
      <c r="C27" s="217">
        <v>896</v>
      </c>
      <c r="D27" s="110" t="s">
        <v>97</v>
      </c>
      <c r="E27" s="110" t="s">
        <v>112</v>
      </c>
      <c r="F27" s="110" t="s">
        <v>119</v>
      </c>
      <c r="G27" s="110" t="s">
        <v>107</v>
      </c>
      <c r="H27" s="120">
        <v>92.957999999999998</v>
      </c>
      <c r="I27" s="120">
        <v>92.957999999999998</v>
      </c>
      <c r="J27" s="101">
        <f t="shared" si="2"/>
        <v>100</v>
      </c>
    </row>
    <row r="28" spans="1:10" s="115" customFormat="1">
      <c r="A28" s="113"/>
      <c r="B28" s="116" t="s">
        <v>121</v>
      </c>
      <c r="C28" s="217">
        <v>896</v>
      </c>
      <c r="D28" s="110" t="s">
        <v>97</v>
      </c>
      <c r="E28" s="110" t="s">
        <v>112</v>
      </c>
      <c r="F28" s="110" t="s">
        <v>122</v>
      </c>
      <c r="G28" s="110"/>
      <c r="H28" s="120">
        <f>H29+H30+H33</f>
        <v>325.69656000000003</v>
      </c>
      <c r="I28" s="120">
        <f t="shared" ref="I28:J28" si="10">I29+I30+I33</f>
        <v>323.97154999999998</v>
      </c>
      <c r="J28" s="101">
        <f t="shared" si="2"/>
        <v>99.47036284325506</v>
      </c>
    </row>
    <row r="29" spans="1:10" s="107" customFormat="1" ht="24.75" hidden="1">
      <c r="A29" s="99"/>
      <c r="B29" s="122" t="s">
        <v>123</v>
      </c>
      <c r="C29" s="217">
        <v>896</v>
      </c>
      <c r="D29" s="110" t="s">
        <v>97</v>
      </c>
      <c r="E29" s="110" t="s">
        <v>112</v>
      </c>
      <c r="F29" s="110" t="s">
        <v>122</v>
      </c>
      <c r="G29" s="110" t="s">
        <v>124</v>
      </c>
      <c r="H29" s="120">
        <v>0</v>
      </c>
      <c r="I29" s="120">
        <v>0</v>
      </c>
      <c r="J29" s="101"/>
    </row>
    <row r="30" spans="1:10" s="107" customFormat="1" ht="23.25" customHeight="1">
      <c r="A30" s="99"/>
      <c r="B30" s="116" t="s">
        <v>125</v>
      </c>
      <c r="C30" s="217">
        <v>896</v>
      </c>
      <c r="D30" s="110" t="s">
        <v>97</v>
      </c>
      <c r="E30" s="110" t="s">
        <v>112</v>
      </c>
      <c r="F30" s="110" t="s">
        <v>122</v>
      </c>
      <c r="G30" s="110" t="s">
        <v>126</v>
      </c>
      <c r="H30" s="120">
        <f>H31+H32</f>
        <v>309.10000000000002</v>
      </c>
      <c r="I30" s="120">
        <f t="shared" ref="I30:J30" si="11">I31+I32</f>
        <v>308.52483999999998</v>
      </c>
      <c r="J30" s="101">
        <f t="shared" si="2"/>
        <v>99.813924296344211</v>
      </c>
    </row>
    <row r="31" spans="1:10" s="107" customFormat="1" ht="24">
      <c r="A31" s="99"/>
      <c r="B31" s="116" t="s">
        <v>127</v>
      </c>
      <c r="C31" s="217">
        <v>896</v>
      </c>
      <c r="D31" s="110" t="s">
        <v>97</v>
      </c>
      <c r="E31" s="110" t="s">
        <v>112</v>
      </c>
      <c r="F31" s="110" t="s">
        <v>122</v>
      </c>
      <c r="G31" s="110" t="s">
        <v>128</v>
      </c>
      <c r="H31" s="120">
        <v>101.8</v>
      </c>
      <c r="I31" s="120">
        <v>101.6844</v>
      </c>
      <c r="J31" s="101">
        <f t="shared" si="2"/>
        <v>99.886444007858543</v>
      </c>
    </row>
    <row r="32" spans="1:10" s="107" customFormat="1" ht="24">
      <c r="A32" s="99"/>
      <c r="B32" s="116" t="s">
        <v>129</v>
      </c>
      <c r="C32" s="217">
        <v>896</v>
      </c>
      <c r="D32" s="110" t="s">
        <v>97</v>
      </c>
      <c r="E32" s="110" t="s">
        <v>112</v>
      </c>
      <c r="F32" s="110" t="s">
        <v>122</v>
      </c>
      <c r="G32" s="110" t="s">
        <v>130</v>
      </c>
      <c r="H32" s="120">
        <v>207.3</v>
      </c>
      <c r="I32" s="120">
        <v>206.84044</v>
      </c>
      <c r="J32" s="101">
        <f t="shared" si="2"/>
        <v>99.778311625663292</v>
      </c>
    </row>
    <row r="33" spans="1:10" s="107" customFormat="1" ht="36">
      <c r="A33" s="99"/>
      <c r="B33" s="123" t="s">
        <v>131</v>
      </c>
      <c r="C33" s="217">
        <v>896</v>
      </c>
      <c r="D33" s="110" t="s">
        <v>97</v>
      </c>
      <c r="E33" s="110" t="s">
        <v>112</v>
      </c>
      <c r="F33" s="110" t="s">
        <v>122</v>
      </c>
      <c r="G33" s="110" t="s">
        <v>132</v>
      </c>
      <c r="H33" s="120">
        <f>H34+H35+H36</f>
        <v>16.59656</v>
      </c>
      <c r="I33" s="120">
        <f t="shared" ref="I33:J33" si="12">I34+I35+I36</f>
        <v>15.446709999999999</v>
      </c>
      <c r="J33" s="101">
        <f t="shared" si="2"/>
        <v>93.07175703880803</v>
      </c>
    </row>
    <row r="34" spans="1:10" s="107" customFormat="1" ht="24">
      <c r="A34" s="99"/>
      <c r="B34" s="123" t="s">
        <v>133</v>
      </c>
      <c r="C34" s="217">
        <v>896</v>
      </c>
      <c r="D34" s="110" t="s">
        <v>97</v>
      </c>
      <c r="E34" s="110" t="s">
        <v>112</v>
      </c>
      <c r="F34" s="110" t="s">
        <v>122</v>
      </c>
      <c r="G34" s="110" t="s">
        <v>134</v>
      </c>
      <c r="H34" s="120">
        <v>11.1</v>
      </c>
      <c r="I34" s="120">
        <v>11.053890000000001</v>
      </c>
      <c r="J34" s="101">
        <f t="shared" si="2"/>
        <v>99.584594594594606</v>
      </c>
    </row>
    <row r="35" spans="1:10" s="107" customFormat="1" ht="18.75" customHeight="1">
      <c r="A35" s="99"/>
      <c r="B35" s="123" t="s">
        <v>135</v>
      </c>
      <c r="C35" s="217">
        <v>896</v>
      </c>
      <c r="D35" s="110" t="s">
        <v>97</v>
      </c>
      <c r="E35" s="110" t="s">
        <v>112</v>
      </c>
      <c r="F35" s="110" t="s">
        <v>122</v>
      </c>
      <c r="G35" s="110" t="s">
        <v>136</v>
      </c>
      <c r="H35" s="120">
        <v>0.6</v>
      </c>
      <c r="I35" s="120">
        <v>0.58799999999999997</v>
      </c>
      <c r="J35" s="101">
        <f t="shared" si="2"/>
        <v>98</v>
      </c>
    </row>
    <row r="36" spans="1:10" s="107" customFormat="1" ht="18.75" customHeight="1">
      <c r="A36" s="99"/>
      <c r="B36" s="123" t="s">
        <v>135</v>
      </c>
      <c r="C36" s="217">
        <v>896</v>
      </c>
      <c r="D36" s="110" t="s">
        <v>97</v>
      </c>
      <c r="E36" s="110" t="s">
        <v>112</v>
      </c>
      <c r="F36" s="110" t="s">
        <v>122</v>
      </c>
      <c r="G36" s="110" t="s">
        <v>137</v>
      </c>
      <c r="H36" s="120">
        <v>4.89656</v>
      </c>
      <c r="I36" s="120">
        <v>3.8048199999999999</v>
      </c>
      <c r="J36" s="101">
        <f t="shared" si="2"/>
        <v>77.703939091933933</v>
      </c>
    </row>
    <row r="37" spans="1:10" s="115" customFormat="1" ht="20.25" hidden="1" customHeight="1">
      <c r="A37" s="113"/>
      <c r="B37" s="103" t="s">
        <v>138</v>
      </c>
      <c r="C37" s="217">
        <v>896</v>
      </c>
      <c r="D37" s="111" t="s">
        <v>97</v>
      </c>
      <c r="E37" s="124" t="s">
        <v>139</v>
      </c>
      <c r="F37" s="111"/>
      <c r="G37" s="110"/>
      <c r="H37" s="106">
        <f>H38+H41</f>
        <v>0</v>
      </c>
      <c r="I37" s="106">
        <f t="shared" ref="I37:J37" si="13">I38+I41</f>
        <v>0</v>
      </c>
      <c r="J37" s="101" t="e">
        <f t="shared" si="2"/>
        <v>#DIV/0!</v>
      </c>
    </row>
    <row r="38" spans="1:10" s="115" customFormat="1" ht="19.5" hidden="1" customHeight="1">
      <c r="A38" s="113"/>
      <c r="B38" s="125" t="s">
        <v>138</v>
      </c>
      <c r="C38" s="217">
        <v>896</v>
      </c>
      <c r="D38" s="110" t="s">
        <v>97</v>
      </c>
      <c r="E38" s="110" t="s">
        <v>139</v>
      </c>
      <c r="F38" s="110" t="s">
        <v>140</v>
      </c>
      <c r="G38" s="110"/>
      <c r="H38" s="120">
        <f>H39</f>
        <v>0</v>
      </c>
      <c r="I38" s="120">
        <f t="shared" ref="I38:J39" si="14">I39</f>
        <v>0</v>
      </c>
      <c r="J38" s="101" t="e">
        <f t="shared" si="2"/>
        <v>#DIV/0!</v>
      </c>
    </row>
    <row r="39" spans="1:10" s="115" customFormat="1" ht="29.25" hidden="1" customHeight="1">
      <c r="A39" s="113"/>
      <c r="B39" s="126" t="s">
        <v>141</v>
      </c>
      <c r="C39" s="217">
        <v>896</v>
      </c>
      <c r="D39" s="110" t="s">
        <v>97</v>
      </c>
      <c r="E39" s="110" t="s">
        <v>139</v>
      </c>
      <c r="F39" s="110" t="s">
        <v>142</v>
      </c>
      <c r="G39" s="110" t="s">
        <v>126</v>
      </c>
      <c r="H39" s="120">
        <f>H40</f>
        <v>0</v>
      </c>
      <c r="I39" s="120">
        <f t="shared" si="14"/>
        <v>0</v>
      </c>
      <c r="J39" s="101" t="e">
        <f t="shared" si="2"/>
        <v>#DIV/0!</v>
      </c>
    </row>
    <row r="40" spans="1:10" s="115" customFormat="1" ht="19.5" hidden="1" customHeight="1">
      <c r="A40" s="113"/>
      <c r="B40" s="127" t="s">
        <v>138</v>
      </c>
      <c r="C40" s="217">
        <v>896</v>
      </c>
      <c r="D40" s="110" t="s">
        <v>97</v>
      </c>
      <c r="E40" s="110" t="s">
        <v>139</v>
      </c>
      <c r="F40" s="110" t="s">
        <v>142</v>
      </c>
      <c r="G40" s="110" t="s">
        <v>130</v>
      </c>
      <c r="H40" s="120">
        <v>0</v>
      </c>
      <c r="I40" s="120">
        <v>0</v>
      </c>
      <c r="J40" s="101" t="e">
        <f t="shared" si="2"/>
        <v>#DIV/0!</v>
      </c>
    </row>
    <row r="41" spans="1:10" s="115" customFormat="1" ht="27.75" hidden="1" customHeight="1">
      <c r="A41" s="113"/>
      <c r="B41" s="126" t="s">
        <v>141</v>
      </c>
      <c r="C41" s="217">
        <v>896</v>
      </c>
      <c r="D41" s="110" t="s">
        <v>97</v>
      </c>
      <c r="E41" s="110" t="s">
        <v>139</v>
      </c>
      <c r="F41" s="110" t="s">
        <v>143</v>
      </c>
      <c r="G41" s="110"/>
      <c r="H41" s="120">
        <f>H42</f>
        <v>0</v>
      </c>
      <c r="I41" s="120">
        <f t="shared" ref="I41:J41" si="15">I42</f>
        <v>0</v>
      </c>
      <c r="J41" s="101" t="e">
        <f t="shared" si="2"/>
        <v>#DIV/0!</v>
      </c>
    </row>
    <row r="42" spans="1:10" s="115" customFormat="1" ht="18.75" hidden="1" customHeight="1">
      <c r="A42" s="113"/>
      <c r="B42" s="127" t="s">
        <v>138</v>
      </c>
      <c r="C42" s="217">
        <v>896</v>
      </c>
      <c r="D42" s="110" t="s">
        <v>97</v>
      </c>
      <c r="E42" s="110" t="s">
        <v>139</v>
      </c>
      <c r="F42" s="110" t="s">
        <v>143</v>
      </c>
      <c r="G42" s="110" t="s">
        <v>144</v>
      </c>
      <c r="H42" s="120">
        <v>0</v>
      </c>
      <c r="I42" s="120">
        <v>0</v>
      </c>
      <c r="J42" s="101" t="e">
        <f t="shared" si="2"/>
        <v>#DIV/0!</v>
      </c>
    </row>
    <row r="43" spans="1:10" s="115" customFormat="1" ht="20.25" customHeight="1">
      <c r="A43" s="113"/>
      <c r="B43" s="128" t="s">
        <v>145</v>
      </c>
      <c r="C43" s="217">
        <v>896</v>
      </c>
      <c r="D43" s="110" t="s">
        <v>97</v>
      </c>
      <c r="E43" s="110" t="s">
        <v>146</v>
      </c>
      <c r="F43" s="110"/>
      <c r="G43" s="110"/>
      <c r="H43" s="106">
        <f>H44+H47+H50+H55+H58+H61+H64+H69+H72</f>
        <v>671.702</v>
      </c>
      <c r="I43" s="106">
        <f>I44+I47+I50+I55+I58+I61+I64+I69+I72</f>
        <v>671.702</v>
      </c>
      <c r="J43" s="101">
        <f t="shared" si="2"/>
        <v>100</v>
      </c>
    </row>
    <row r="44" spans="1:10" s="115" customFormat="1" ht="24">
      <c r="A44" s="113"/>
      <c r="B44" s="129" t="s">
        <v>147</v>
      </c>
      <c r="C44" s="217">
        <v>896</v>
      </c>
      <c r="D44" s="110" t="s">
        <v>97</v>
      </c>
      <c r="E44" s="110" t="s">
        <v>146</v>
      </c>
      <c r="F44" s="110" t="s">
        <v>148</v>
      </c>
      <c r="G44" s="110"/>
      <c r="H44" s="117">
        <f>H45+H46</f>
        <v>670.702</v>
      </c>
      <c r="I44" s="117">
        <f t="shared" ref="I44:J44" si="16">I45+I46</f>
        <v>670.702</v>
      </c>
      <c r="J44" s="101">
        <f t="shared" si="2"/>
        <v>100</v>
      </c>
    </row>
    <row r="45" spans="1:10" s="115" customFormat="1">
      <c r="A45" s="113"/>
      <c r="B45" s="130" t="s">
        <v>149</v>
      </c>
      <c r="C45" s="217">
        <v>896</v>
      </c>
      <c r="D45" s="110" t="s">
        <v>97</v>
      </c>
      <c r="E45" s="110" t="s">
        <v>146</v>
      </c>
      <c r="F45" s="110" t="s">
        <v>150</v>
      </c>
      <c r="G45" s="110" t="s">
        <v>151</v>
      </c>
      <c r="H45" s="117">
        <v>519.19799999999998</v>
      </c>
      <c r="I45" s="117">
        <v>519.19799999999998</v>
      </c>
      <c r="J45" s="101">
        <f t="shared" si="2"/>
        <v>100</v>
      </c>
    </row>
    <row r="46" spans="1:10" s="115" customFormat="1" ht="40.5" customHeight="1">
      <c r="A46" s="113"/>
      <c r="B46" s="130" t="s">
        <v>152</v>
      </c>
      <c r="C46" s="217">
        <v>896</v>
      </c>
      <c r="D46" s="110" t="s">
        <v>97</v>
      </c>
      <c r="E46" s="110" t="s">
        <v>146</v>
      </c>
      <c r="F46" s="110" t="s">
        <v>150</v>
      </c>
      <c r="G46" s="110" t="s">
        <v>153</v>
      </c>
      <c r="H46" s="117">
        <v>151.50399999999999</v>
      </c>
      <c r="I46" s="117">
        <v>151.50399999999999</v>
      </c>
      <c r="J46" s="101">
        <f t="shared" si="2"/>
        <v>100</v>
      </c>
    </row>
    <row r="47" spans="1:10" s="115" customFormat="1" ht="27.75" hidden="1" customHeight="1">
      <c r="A47" s="113"/>
      <c r="B47" s="108" t="s">
        <v>154</v>
      </c>
      <c r="C47" s="217">
        <v>896</v>
      </c>
      <c r="D47" s="131" t="s">
        <v>97</v>
      </c>
      <c r="E47" s="131" t="s">
        <v>146</v>
      </c>
      <c r="F47" s="132" t="s">
        <v>155</v>
      </c>
      <c r="G47" s="133"/>
      <c r="H47" s="117">
        <f>H48</f>
        <v>0</v>
      </c>
      <c r="I47" s="117">
        <f t="shared" ref="I47:J48" si="17">I48</f>
        <v>0</v>
      </c>
      <c r="J47" s="101" t="e">
        <f t="shared" si="2"/>
        <v>#DIV/0!</v>
      </c>
    </row>
    <row r="48" spans="1:10" s="115" customFormat="1" ht="27.75" hidden="1" customHeight="1">
      <c r="A48" s="113"/>
      <c r="B48" s="134" t="s">
        <v>156</v>
      </c>
      <c r="C48" s="217">
        <v>896</v>
      </c>
      <c r="D48" s="118" t="s">
        <v>97</v>
      </c>
      <c r="E48" s="118" t="s">
        <v>146</v>
      </c>
      <c r="F48" s="132" t="s">
        <v>157</v>
      </c>
      <c r="G48" s="110" t="s">
        <v>126</v>
      </c>
      <c r="H48" s="117">
        <f>H49</f>
        <v>0</v>
      </c>
      <c r="I48" s="117">
        <f t="shared" si="17"/>
        <v>0</v>
      </c>
      <c r="J48" s="101" t="e">
        <f t="shared" si="2"/>
        <v>#DIV/0!</v>
      </c>
    </row>
    <row r="49" spans="1:10" s="115" customFormat="1" ht="27.75" hidden="1" customHeight="1">
      <c r="A49" s="113"/>
      <c r="B49" s="119" t="s">
        <v>129</v>
      </c>
      <c r="C49" s="217">
        <v>896</v>
      </c>
      <c r="D49" s="118" t="s">
        <v>97</v>
      </c>
      <c r="E49" s="118" t="s">
        <v>146</v>
      </c>
      <c r="F49" s="132" t="s">
        <v>157</v>
      </c>
      <c r="G49" s="110" t="s">
        <v>130</v>
      </c>
      <c r="H49" s="117">
        <v>0</v>
      </c>
      <c r="I49" s="117">
        <v>0</v>
      </c>
      <c r="J49" s="101" t="e">
        <f t="shared" si="2"/>
        <v>#DIV/0!</v>
      </c>
    </row>
    <row r="50" spans="1:10" s="115" customFormat="1" ht="27.75" hidden="1" customHeight="1">
      <c r="A50" s="113"/>
      <c r="B50" s="136" t="s">
        <v>158</v>
      </c>
      <c r="C50" s="217">
        <v>896</v>
      </c>
      <c r="D50" s="110" t="s">
        <v>97</v>
      </c>
      <c r="E50" s="110" t="s">
        <v>146</v>
      </c>
      <c r="F50" s="110" t="s">
        <v>159</v>
      </c>
      <c r="G50" s="110"/>
      <c r="H50" s="112">
        <f>H51+H53</f>
        <v>0</v>
      </c>
      <c r="I50" s="112">
        <f t="shared" ref="I50:J50" si="18">I51+I53</f>
        <v>0</v>
      </c>
      <c r="J50" s="101" t="e">
        <f t="shared" si="2"/>
        <v>#DIV/0!</v>
      </c>
    </row>
    <row r="51" spans="1:10" s="115" customFormat="1" ht="27.75" hidden="1" customHeight="1">
      <c r="A51" s="113"/>
      <c r="B51" s="137" t="s">
        <v>160</v>
      </c>
      <c r="C51" s="217">
        <v>896</v>
      </c>
      <c r="D51" s="110" t="s">
        <v>97</v>
      </c>
      <c r="E51" s="110" t="s">
        <v>146</v>
      </c>
      <c r="F51" s="110" t="s">
        <v>161</v>
      </c>
      <c r="G51" s="110"/>
      <c r="H51" s="112">
        <f>H52</f>
        <v>0</v>
      </c>
      <c r="I51" s="112">
        <f t="shared" ref="I51:J51" si="19">I52</f>
        <v>0</v>
      </c>
      <c r="J51" s="101" t="e">
        <f t="shared" si="2"/>
        <v>#DIV/0!</v>
      </c>
    </row>
    <row r="52" spans="1:10" s="115" customFormat="1" ht="27.75" hidden="1" customHeight="1">
      <c r="A52" s="113"/>
      <c r="B52" s="130" t="s">
        <v>129</v>
      </c>
      <c r="C52" s="217">
        <v>896</v>
      </c>
      <c r="D52" s="110" t="s">
        <v>97</v>
      </c>
      <c r="E52" s="110" t="s">
        <v>146</v>
      </c>
      <c r="F52" s="110" t="s">
        <v>161</v>
      </c>
      <c r="G52" s="110" t="s">
        <v>130</v>
      </c>
      <c r="H52" s="117"/>
      <c r="I52" s="117"/>
      <c r="J52" s="101" t="e">
        <f t="shared" si="2"/>
        <v>#DIV/0!</v>
      </c>
    </row>
    <row r="53" spans="1:10" s="115" customFormat="1" ht="27.75" hidden="1" customHeight="1">
      <c r="A53" s="113"/>
      <c r="B53" s="137" t="s">
        <v>162</v>
      </c>
      <c r="C53" s="217">
        <v>896</v>
      </c>
      <c r="D53" s="110" t="s">
        <v>97</v>
      </c>
      <c r="E53" s="110" t="s">
        <v>146</v>
      </c>
      <c r="F53" s="110" t="s">
        <v>163</v>
      </c>
      <c r="G53" s="110"/>
      <c r="H53" s="117">
        <f>H54</f>
        <v>0</v>
      </c>
      <c r="I53" s="117">
        <f t="shared" ref="I53:J53" si="20">I54</f>
        <v>0</v>
      </c>
      <c r="J53" s="101" t="e">
        <f t="shared" si="2"/>
        <v>#DIV/0!</v>
      </c>
    </row>
    <row r="54" spans="1:10" s="115" customFormat="1" ht="27.75" hidden="1" customHeight="1">
      <c r="A54" s="113"/>
      <c r="B54" s="116" t="s">
        <v>129</v>
      </c>
      <c r="C54" s="217">
        <v>896</v>
      </c>
      <c r="D54" s="110" t="s">
        <v>97</v>
      </c>
      <c r="E54" s="110" t="s">
        <v>146</v>
      </c>
      <c r="F54" s="110" t="s">
        <v>163</v>
      </c>
      <c r="G54" s="110" t="s">
        <v>130</v>
      </c>
      <c r="H54" s="117">
        <v>0</v>
      </c>
      <c r="I54" s="117">
        <v>0</v>
      </c>
      <c r="J54" s="101" t="e">
        <f t="shared" si="2"/>
        <v>#DIV/0!</v>
      </c>
    </row>
    <row r="55" spans="1:10" s="115" customFormat="1" ht="27.75" hidden="1" customHeight="1">
      <c r="A55" s="113"/>
      <c r="B55" s="138" t="s">
        <v>164</v>
      </c>
      <c r="C55" s="217">
        <v>896</v>
      </c>
      <c r="D55" s="110" t="s">
        <v>97</v>
      </c>
      <c r="E55" s="110" t="s">
        <v>146</v>
      </c>
      <c r="F55" s="110" t="s">
        <v>165</v>
      </c>
      <c r="G55" s="110"/>
      <c r="H55" s="112">
        <f>H56</f>
        <v>0</v>
      </c>
      <c r="I55" s="112">
        <f t="shared" ref="I55:J56" si="21">I56</f>
        <v>0</v>
      </c>
      <c r="J55" s="101" t="e">
        <f t="shared" si="2"/>
        <v>#DIV/0!</v>
      </c>
    </row>
    <row r="56" spans="1:10" s="115" customFormat="1" ht="27.75" hidden="1" customHeight="1">
      <c r="A56" s="113"/>
      <c r="B56" s="139" t="s">
        <v>166</v>
      </c>
      <c r="C56" s="217">
        <v>896</v>
      </c>
      <c r="D56" s="110" t="s">
        <v>97</v>
      </c>
      <c r="E56" s="110" t="s">
        <v>146</v>
      </c>
      <c r="F56" s="110" t="s">
        <v>167</v>
      </c>
      <c r="G56" s="110"/>
      <c r="H56" s="117">
        <f>H57</f>
        <v>0</v>
      </c>
      <c r="I56" s="117">
        <f t="shared" si="21"/>
        <v>0</v>
      </c>
      <c r="J56" s="101" t="e">
        <f t="shared" si="2"/>
        <v>#DIV/0!</v>
      </c>
    </row>
    <row r="57" spans="1:10" s="115" customFormat="1" ht="27.75" hidden="1" customHeight="1">
      <c r="A57" s="113"/>
      <c r="B57" s="140" t="s">
        <v>168</v>
      </c>
      <c r="C57" s="217">
        <v>896</v>
      </c>
      <c r="D57" s="110" t="s">
        <v>97</v>
      </c>
      <c r="E57" s="110" t="s">
        <v>146</v>
      </c>
      <c r="F57" s="110" t="s">
        <v>167</v>
      </c>
      <c r="G57" s="110" t="s">
        <v>130</v>
      </c>
      <c r="H57" s="117"/>
      <c r="I57" s="117"/>
      <c r="J57" s="101" t="e">
        <f t="shared" si="2"/>
        <v>#DIV/0!</v>
      </c>
    </row>
    <row r="58" spans="1:10" s="115" customFormat="1" ht="27.75" hidden="1" customHeight="1">
      <c r="A58" s="113"/>
      <c r="B58" s="141" t="s">
        <v>169</v>
      </c>
      <c r="C58" s="217">
        <v>896</v>
      </c>
      <c r="D58" s="104" t="s">
        <v>97</v>
      </c>
      <c r="E58" s="104" t="s">
        <v>146</v>
      </c>
      <c r="F58" s="111" t="s">
        <v>170</v>
      </c>
      <c r="G58" s="109"/>
      <c r="H58" s="112">
        <f>H59</f>
        <v>0</v>
      </c>
      <c r="I58" s="112">
        <f t="shared" ref="I58:J59" si="22">I59</f>
        <v>0</v>
      </c>
      <c r="J58" s="101" t="e">
        <f t="shared" si="2"/>
        <v>#DIV/0!</v>
      </c>
    </row>
    <row r="59" spans="1:10" s="115" customFormat="1" ht="27.75" hidden="1" customHeight="1">
      <c r="A59" s="113"/>
      <c r="B59" s="134" t="s">
        <v>171</v>
      </c>
      <c r="C59" s="217">
        <v>896</v>
      </c>
      <c r="D59" s="110" t="s">
        <v>97</v>
      </c>
      <c r="E59" s="110" t="s">
        <v>146</v>
      </c>
      <c r="F59" s="110" t="s">
        <v>172</v>
      </c>
      <c r="G59" s="110" t="s">
        <v>126</v>
      </c>
      <c r="H59" s="117">
        <f>H60</f>
        <v>0</v>
      </c>
      <c r="I59" s="117">
        <f t="shared" si="22"/>
        <v>0</v>
      </c>
      <c r="J59" s="101" t="e">
        <f t="shared" si="2"/>
        <v>#DIV/0!</v>
      </c>
    </row>
    <row r="60" spans="1:10" s="115" customFormat="1" ht="27.75" hidden="1" customHeight="1">
      <c r="A60" s="113"/>
      <c r="B60" s="116" t="s">
        <v>129</v>
      </c>
      <c r="C60" s="217">
        <v>896</v>
      </c>
      <c r="D60" s="110" t="s">
        <v>97</v>
      </c>
      <c r="E60" s="110" t="s">
        <v>146</v>
      </c>
      <c r="F60" s="110" t="s">
        <v>172</v>
      </c>
      <c r="G60" s="110" t="s">
        <v>130</v>
      </c>
      <c r="H60" s="117">
        <v>0</v>
      </c>
      <c r="I60" s="117"/>
      <c r="J60" s="101" t="e">
        <f t="shared" si="2"/>
        <v>#DIV/0!</v>
      </c>
    </row>
    <row r="61" spans="1:10" s="115" customFormat="1" ht="27.75" hidden="1" customHeight="1">
      <c r="A61" s="113"/>
      <c r="B61" s="136" t="s">
        <v>173</v>
      </c>
      <c r="C61" s="217">
        <v>896</v>
      </c>
      <c r="D61" s="110" t="s">
        <v>97</v>
      </c>
      <c r="E61" s="110" t="s">
        <v>146</v>
      </c>
      <c r="F61" s="110" t="s">
        <v>174</v>
      </c>
      <c r="G61" s="110"/>
      <c r="H61" s="112">
        <f>H62</f>
        <v>0</v>
      </c>
      <c r="I61" s="112">
        <f t="shared" ref="I61:J62" si="23">I62</f>
        <v>0</v>
      </c>
      <c r="J61" s="101" t="e">
        <f t="shared" si="2"/>
        <v>#DIV/0!</v>
      </c>
    </row>
    <row r="62" spans="1:10" s="115" customFormat="1" ht="55.5" hidden="1" customHeight="1">
      <c r="A62" s="113"/>
      <c r="B62" s="142" t="s">
        <v>175</v>
      </c>
      <c r="C62" s="217">
        <v>896</v>
      </c>
      <c r="D62" s="110" t="s">
        <v>97</v>
      </c>
      <c r="E62" s="110" t="s">
        <v>146</v>
      </c>
      <c r="F62" s="110" t="s">
        <v>176</v>
      </c>
      <c r="G62" s="110"/>
      <c r="H62" s="117">
        <f>H63</f>
        <v>0</v>
      </c>
      <c r="I62" s="117">
        <f t="shared" si="23"/>
        <v>0</v>
      </c>
      <c r="J62" s="101" t="e">
        <f t="shared" si="2"/>
        <v>#DIV/0!</v>
      </c>
    </row>
    <row r="63" spans="1:10" s="115" customFormat="1" ht="27.75" hidden="1" customHeight="1">
      <c r="A63" s="113"/>
      <c r="B63" s="116" t="s">
        <v>129</v>
      </c>
      <c r="C63" s="217">
        <v>896</v>
      </c>
      <c r="D63" s="110" t="s">
        <v>97</v>
      </c>
      <c r="E63" s="110" t="s">
        <v>146</v>
      </c>
      <c r="F63" s="110" t="s">
        <v>176</v>
      </c>
      <c r="G63" s="110" t="s">
        <v>130</v>
      </c>
      <c r="H63" s="117">
        <v>0</v>
      </c>
      <c r="I63" s="117">
        <v>0</v>
      </c>
      <c r="J63" s="101" t="e">
        <f t="shared" si="2"/>
        <v>#DIV/0!</v>
      </c>
    </row>
    <row r="64" spans="1:10" s="115" customFormat="1" ht="27.75" hidden="1" customHeight="1">
      <c r="A64" s="113"/>
      <c r="B64" s="108" t="s">
        <v>177</v>
      </c>
      <c r="C64" s="217">
        <v>896</v>
      </c>
      <c r="D64" s="131" t="s">
        <v>97</v>
      </c>
      <c r="E64" s="131" t="s">
        <v>146</v>
      </c>
      <c r="F64" s="118" t="s">
        <v>178</v>
      </c>
      <c r="G64" s="133"/>
      <c r="H64" s="112">
        <f>H67+H65</f>
        <v>0</v>
      </c>
      <c r="I64" s="112">
        <f t="shared" ref="I64:J64" si="24">I67+I65</f>
        <v>0</v>
      </c>
      <c r="J64" s="101" t="e">
        <f t="shared" si="2"/>
        <v>#DIV/0!</v>
      </c>
    </row>
    <row r="65" spans="1:10" s="115" customFormat="1" ht="27.75" hidden="1" customHeight="1">
      <c r="A65" s="113"/>
      <c r="B65" s="143" t="s">
        <v>179</v>
      </c>
      <c r="C65" s="217">
        <v>896</v>
      </c>
      <c r="D65" s="131" t="s">
        <v>97</v>
      </c>
      <c r="E65" s="131" t="s">
        <v>146</v>
      </c>
      <c r="F65" s="118" t="s">
        <v>180</v>
      </c>
      <c r="G65" s="133"/>
      <c r="H65" s="117">
        <f>H66</f>
        <v>0</v>
      </c>
      <c r="I65" s="117">
        <f t="shared" ref="I65:J65" si="25">I66</f>
        <v>0</v>
      </c>
      <c r="J65" s="101" t="e">
        <f t="shared" si="2"/>
        <v>#DIV/0!</v>
      </c>
    </row>
    <row r="66" spans="1:10" s="115" customFormat="1" ht="27.75" hidden="1" customHeight="1">
      <c r="A66" s="113"/>
      <c r="B66" s="116" t="s">
        <v>129</v>
      </c>
      <c r="C66" s="217">
        <v>896</v>
      </c>
      <c r="D66" s="131" t="s">
        <v>97</v>
      </c>
      <c r="E66" s="131">
        <v>13</v>
      </c>
      <c r="F66" s="118" t="s">
        <v>180</v>
      </c>
      <c r="G66" s="133" t="s">
        <v>130</v>
      </c>
      <c r="H66" s="117">
        <v>0</v>
      </c>
      <c r="I66" s="117">
        <v>0</v>
      </c>
      <c r="J66" s="101" t="e">
        <f t="shared" si="2"/>
        <v>#DIV/0!</v>
      </c>
    </row>
    <row r="67" spans="1:10" s="115" customFormat="1" ht="29.25" hidden="1" customHeight="1">
      <c r="A67" s="113"/>
      <c r="B67" s="143" t="s">
        <v>181</v>
      </c>
      <c r="C67" s="217">
        <v>896</v>
      </c>
      <c r="D67" s="131" t="s">
        <v>97</v>
      </c>
      <c r="E67" s="131" t="s">
        <v>146</v>
      </c>
      <c r="F67" s="118" t="s">
        <v>182</v>
      </c>
      <c r="G67" s="133"/>
      <c r="H67" s="117">
        <f>H68</f>
        <v>0</v>
      </c>
      <c r="I67" s="117">
        <f t="shared" ref="I67:J67" si="26">I68</f>
        <v>0</v>
      </c>
      <c r="J67" s="101" t="e">
        <f t="shared" si="2"/>
        <v>#DIV/0!</v>
      </c>
    </row>
    <row r="68" spans="1:10" s="115" customFormat="1" ht="27.75" hidden="1" customHeight="1">
      <c r="A68" s="113"/>
      <c r="B68" s="116" t="s">
        <v>129</v>
      </c>
      <c r="C68" s="217">
        <v>896</v>
      </c>
      <c r="D68" s="131" t="s">
        <v>97</v>
      </c>
      <c r="E68" s="131" t="s">
        <v>146</v>
      </c>
      <c r="F68" s="144" t="s">
        <v>183</v>
      </c>
      <c r="G68" s="133" t="s">
        <v>130</v>
      </c>
      <c r="H68" s="117">
        <v>0</v>
      </c>
      <c r="I68" s="117">
        <v>0</v>
      </c>
      <c r="J68" s="101" t="e">
        <f t="shared" si="2"/>
        <v>#DIV/0!</v>
      </c>
    </row>
    <row r="69" spans="1:10" s="115" customFormat="1" ht="52.5" customHeight="1">
      <c r="A69" s="113"/>
      <c r="B69" s="145" t="s">
        <v>184</v>
      </c>
      <c r="C69" s="217">
        <v>896</v>
      </c>
      <c r="D69" s="110" t="s">
        <v>97</v>
      </c>
      <c r="E69" s="110" t="s">
        <v>146</v>
      </c>
      <c r="F69" s="110" t="s">
        <v>140</v>
      </c>
      <c r="G69" s="111"/>
      <c r="H69" s="112">
        <f>H70</f>
        <v>1</v>
      </c>
      <c r="I69" s="112">
        <f t="shared" ref="I69:J70" si="27">I70</f>
        <v>1</v>
      </c>
      <c r="J69" s="101">
        <f t="shared" si="2"/>
        <v>100</v>
      </c>
    </row>
    <row r="70" spans="1:10" s="115" customFormat="1" ht="32.25" customHeight="1">
      <c r="A70" s="113"/>
      <c r="B70" s="116" t="s">
        <v>185</v>
      </c>
      <c r="C70" s="217">
        <v>896</v>
      </c>
      <c r="D70" s="110" t="s">
        <v>97</v>
      </c>
      <c r="E70" s="110" t="s">
        <v>146</v>
      </c>
      <c r="F70" s="110" t="s">
        <v>186</v>
      </c>
      <c r="G70" s="110" t="s">
        <v>126</v>
      </c>
      <c r="H70" s="117">
        <f>H71</f>
        <v>1</v>
      </c>
      <c r="I70" s="117">
        <f t="shared" si="27"/>
        <v>1</v>
      </c>
      <c r="J70" s="101">
        <f t="shared" si="2"/>
        <v>100</v>
      </c>
    </row>
    <row r="71" spans="1:10" s="115" customFormat="1" ht="24">
      <c r="A71" s="113"/>
      <c r="B71" s="116" t="s">
        <v>129</v>
      </c>
      <c r="C71" s="217">
        <v>896</v>
      </c>
      <c r="D71" s="110" t="s">
        <v>97</v>
      </c>
      <c r="E71" s="110" t="s">
        <v>146</v>
      </c>
      <c r="F71" s="110" t="s">
        <v>187</v>
      </c>
      <c r="G71" s="110" t="s">
        <v>130</v>
      </c>
      <c r="H71" s="117">
        <v>1</v>
      </c>
      <c r="I71" s="117">
        <v>1</v>
      </c>
      <c r="J71" s="101">
        <f t="shared" si="2"/>
        <v>100</v>
      </c>
    </row>
    <row r="72" spans="1:10" s="115" customFormat="1" hidden="1">
      <c r="A72" s="113"/>
      <c r="B72" s="103" t="s">
        <v>138</v>
      </c>
      <c r="C72" s="217">
        <v>896</v>
      </c>
      <c r="D72" s="111" t="s">
        <v>97</v>
      </c>
      <c r="E72" s="146" t="s">
        <v>146</v>
      </c>
      <c r="F72" s="111"/>
      <c r="G72" s="111"/>
      <c r="H72" s="112">
        <f>H73</f>
        <v>0</v>
      </c>
      <c r="I72" s="112">
        <f t="shared" ref="I72:J74" si="28">I73</f>
        <v>0</v>
      </c>
      <c r="J72" s="101" t="e">
        <f t="shared" si="2"/>
        <v>#DIV/0!</v>
      </c>
    </row>
    <row r="73" spans="1:10" s="115" customFormat="1" ht="19.5" hidden="1" customHeight="1">
      <c r="A73" s="113"/>
      <c r="B73" s="125" t="s">
        <v>138</v>
      </c>
      <c r="C73" s="217">
        <v>896</v>
      </c>
      <c r="D73" s="110" t="s">
        <v>97</v>
      </c>
      <c r="E73" s="132" t="s">
        <v>146</v>
      </c>
      <c r="F73" s="110" t="s">
        <v>140</v>
      </c>
      <c r="G73" s="110"/>
      <c r="H73" s="120">
        <f>H74</f>
        <v>0</v>
      </c>
      <c r="I73" s="120">
        <f t="shared" si="28"/>
        <v>0</v>
      </c>
      <c r="J73" s="101" t="e">
        <f t="shared" si="2"/>
        <v>#DIV/0!</v>
      </c>
    </row>
    <row r="74" spans="1:10" s="115" customFormat="1" ht="29.25" hidden="1" customHeight="1">
      <c r="A74" s="113"/>
      <c r="B74" s="126" t="s">
        <v>141</v>
      </c>
      <c r="C74" s="217">
        <v>896</v>
      </c>
      <c r="D74" s="110" t="s">
        <v>97</v>
      </c>
      <c r="E74" s="132" t="s">
        <v>146</v>
      </c>
      <c r="F74" s="110" t="s">
        <v>142</v>
      </c>
      <c r="G74" s="110" t="s">
        <v>126</v>
      </c>
      <c r="H74" s="120">
        <f>H75</f>
        <v>0</v>
      </c>
      <c r="I74" s="120">
        <f t="shared" si="28"/>
        <v>0</v>
      </c>
      <c r="J74" s="101" t="e">
        <f t="shared" si="2"/>
        <v>#DIV/0!</v>
      </c>
    </row>
    <row r="75" spans="1:10" s="115" customFormat="1" ht="19.5" hidden="1" customHeight="1">
      <c r="A75" s="113"/>
      <c r="B75" s="127" t="s">
        <v>138</v>
      </c>
      <c r="C75" s="217">
        <v>896</v>
      </c>
      <c r="D75" s="110" t="s">
        <v>97</v>
      </c>
      <c r="E75" s="132" t="s">
        <v>146</v>
      </c>
      <c r="F75" s="110" t="s">
        <v>142</v>
      </c>
      <c r="G75" s="110" t="s">
        <v>130</v>
      </c>
      <c r="H75" s="120">
        <v>0</v>
      </c>
      <c r="I75" s="120">
        <v>0</v>
      </c>
      <c r="J75" s="101" t="e">
        <f t="shared" si="2"/>
        <v>#DIV/0!</v>
      </c>
    </row>
    <row r="76" spans="1:10" s="115" customFormat="1" hidden="1">
      <c r="A76" s="113"/>
      <c r="B76" s="116"/>
      <c r="C76" s="217">
        <v>896</v>
      </c>
      <c r="D76" s="110"/>
      <c r="E76" s="110"/>
      <c r="F76" s="110"/>
      <c r="G76" s="110"/>
      <c r="H76" s="117"/>
      <c r="I76" s="117"/>
      <c r="J76" s="101" t="e">
        <f t="shared" ref="J76:J117" si="29">I76/H76*100</f>
        <v>#DIV/0!</v>
      </c>
    </row>
    <row r="77" spans="1:10" s="107" customFormat="1" ht="21.75" customHeight="1">
      <c r="A77" s="99">
        <v>2</v>
      </c>
      <c r="B77" s="108" t="s">
        <v>188</v>
      </c>
      <c r="C77" s="217">
        <v>896</v>
      </c>
      <c r="D77" s="111" t="s">
        <v>189</v>
      </c>
      <c r="E77" s="111"/>
      <c r="F77" s="111"/>
      <c r="G77" s="111"/>
      <c r="H77" s="106">
        <f>H78</f>
        <v>77.400000000000006</v>
      </c>
      <c r="I77" s="106">
        <f t="shared" ref="I77:J78" si="30">I78</f>
        <v>77.400000000000006</v>
      </c>
      <c r="J77" s="101">
        <f t="shared" si="29"/>
        <v>100</v>
      </c>
    </row>
    <row r="78" spans="1:10" s="107" customFormat="1" ht="26.25" customHeight="1">
      <c r="A78" s="99"/>
      <c r="B78" s="147" t="s">
        <v>190</v>
      </c>
      <c r="C78" s="217">
        <v>896</v>
      </c>
      <c r="D78" s="110" t="s">
        <v>189</v>
      </c>
      <c r="E78" s="110" t="s">
        <v>99</v>
      </c>
      <c r="F78" s="110" t="s">
        <v>191</v>
      </c>
      <c r="G78" s="110"/>
      <c r="H78" s="120">
        <f>H79</f>
        <v>77.400000000000006</v>
      </c>
      <c r="I78" s="120">
        <f t="shared" si="30"/>
        <v>77.400000000000006</v>
      </c>
      <c r="J78" s="101">
        <f t="shared" si="29"/>
        <v>100</v>
      </c>
    </row>
    <row r="79" spans="1:10" s="107" customFormat="1" ht="20.25" customHeight="1">
      <c r="A79" s="99"/>
      <c r="B79" s="116" t="s">
        <v>192</v>
      </c>
      <c r="C79" s="217">
        <v>896</v>
      </c>
      <c r="D79" s="110" t="s">
        <v>189</v>
      </c>
      <c r="E79" s="110" t="s">
        <v>99</v>
      </c>
      <c r="F79" s="110" t="s">
        <v>193</v>
      </c>
      <c r="G79" s="110"/>
      <c r="H79" s="120">
        <f>H80+H83</f>
        <v>77.400000000000006</v>
      </c>
      <c r="I79" s="120">
        <f t="shared" ref="I79:J79" si="31">I80+I83</f>
        <v>77.400000000000006</v>
      </c>
      <c r="J79" s="101">
        <f t="shared" si="29"/>
        <v>100</v>
      </c>
    </row>
    <row r="80" spans="1:10" s="107" customFormat="1" ht="48">
      <c r="A80" s="99"/>
      <c r="B80" s="116" t="s">
        <v>194</v>
      </c>
      <c r="C80" s="217">
        <v>896</v>
      </c>
      <c r="D80" s="110" t="s">
        <v>189</v>
      </c>
      <c r="E80" s="110" t="s">
        <v>99</v>
      </c>
      <c r="F80" s="110" t="s">
        <v>193</v>
      </c>
      <c r="G80" s="110"/>
      <c r="H80" s="120">
        <f>H81+H82</f>
        <v>74.87</v>
      </c>
      <c r="I80" s="120">
        <f t="shared" ref="I80:J80" si="32">I81+I82</f>
        <v>74.87</v>
      </c>
      <c r="J80" s="101">
        <f t="shared" si="29"/>
        <v>100</v>
      </c>
    </row>
    <row r="81" spans="1:10" s="115" customFormat="1" ht="20.25" customHeight="1">
      <c r="A81" s="113"/>
      <c r="B81" s="130" t="s">
        <v>149</v>
      </c>
      <c r="C81" s="217">
        <v>896</v>
      </c>
      <c r="D81" s="110" t="s">
        <v>189</v>
      </c>
      <c r="E81" s="110" t="s">
        <v>99</v>
      </c>
      <c r="F81" s="110" t="s">
        <v>193</v>
      </c>
      <c r="G81" s="110" t="s">
        <v>151</v>
      </c>
      <c r="H81" s="120">
        <v>57.503999999999998</v>
      </c>
      <c r="I81" s="120">
        <v>57.503999999999998</v>
      </c>
      <c r="J81" s="101">
        <f t="shared" si="29"/>
        <v>100</v>
      </c>
    </row>
    <row r="82" spans="1:10" s="115" customFormat="1" ht="36">
      <c r="A82" s="113"/>
      <c r="B82" s="130" t="s">
        <v>152</v>
      </c>
      <c r="C82" s="217">
        <v>896</v>
      </c>
      <c r="D82" s="110" t="s">
        <v>189</v>
      </c>
      <c r="E82" s="110" t="s">
        <v>99</v>
      </c>
      <c r="F82" s="110" t="s">
        <v>193</v>
      </c>
      <c r="G82" s="110" t="s">
        <v>153</v>
      </c>
      <c r="H82" s="120">
        <v>17.366</v>
      </c>
      <c r="I82" s="120">
        <v>17.366</v>
      </c>
      <c r="J82" s="101">
        <f t="shared" si="29"/>
        <v>100</v>
      </c>
    </row>
    <row r="83" spans="1:10" s="115" customFormat="1" ht="26.25" customHeight="1">
      <c r="A83" s="113"/>
      <c r="B83" s="116" t="s">
        <v>129</v>
      </c>
      <c r="C83" s="217">
        <v>896</v>
      </c>
      <c r="D83" s="118" t="s">
        <v>189</v>
      </c>
      <c r="E83" s="118" t="s">
        <v>99</v>
      </c>
      <c r="F83" s="110" t="s">
        <v>193</v>
      </c>
      <c r="G83" s="110" t="s">
        <v>130</v>
      </c>
      <c r="H83" s="117">
        <v>2.5299999999999998</v>
      </c>
      <c r="I83" s="117">
        <v>2.5299999999999998</v>
      </c>
      <c r="J83" s="101">
        <f t="shared" si="29"/>
        <v>100</v>
      </c>
    </row>
    <row r="84" spans="1:10" hidden="1">
      <c r="A84" s="113"/>
      <c r="B84" s="148" t="s">
        <v>195</v>
      </c>
      <c r="C84" s="217">
        <v>896</v>
      </c>
      <c r="D84" s="146" t="s">
        <v>197</v>
      </c>
      <c r="E84" s="146" t="s">
        <v>112</v>
      </c>
      <c r="F84" s="146"/>
      <c r="G84" s="146"/>
      <c r="H84" s="112" t="e">
        <f>H85</f>
        <v>#REF!</v>
      </c>
      <c r="I84" s="150"/>
      <c r="J84" s="101" t="e">
        <f t="shared" si="29"/>
        <v>#REF!</v>
      </c>
    </row>
    <row r="85" spans="1:10" ht="27.75" hidden="1" customHeight="1">
      <c r="A85" s="113"/>
      <c r="B85" s="151" t="s">
        <v>198</v>
      </c>
      <c r="C85" s="217">
        <v>896</v>
      </c>
      <c r="D85" s="132" t="s">
        <v>197</v>
      </c>
      <c r="E85" s="132" t="s">
        <v>112</v>
      </c>
      <c r="F85" s="132" t="s">
        <v>199</v>
      </c>
      <c r="G85" s="146"/>
      <c r="H85" s="117" t="e">
        <f>#REF!</f>
        <v>#REF!</v>
      </c>
      <c r="I85" s="150"/>
      <c r="J85" s="101" t="e">
        <f t="shared" si="29"/>
        <v>#REF!</v>
      </c>
    </row>
    <row r="86" spans="1:10" hidden="1">
      <c r="A86" s="113"/>
      <c r="B86" s="141" t="s">
        <v>200</v>
      </c>
      <c r="C86" s="217">
        <v>896</v>
      </c>
      <c r="D86" s="111" t="s">
        <v>112</v>
      </c>
      <c r="E86" s="111" t="s">
        <v>201</v>
      </c>
      <c r="F86" s="111" t="s">
        <v>202</v>
      </c>
      <c r="G86" s="111"/>
      <c r="H86" s="101">
        <f>H87</f>
        <v>0</v>
      </c>
      <c r="I86" s="150"/>
      <c r="J86" s="101" t="e">
        <f t="shared" si="29"/>
        <v>#DIV/0!</v>
      </c>
    </row>
    <row r="87" spans="1:10" hidden="1">
      <c r="A87" s="113"/>
      <c r="B87" s="116" t="s">
        <v>203</v>
      </c>
      <c r="C87" s="217">
        <v>896</v>
      </c>
      <c r="D87" s="110" t="s">
        <v>112</v>
      </c>
      <c r="E87" s="110" t="s">
        <v>201</v>
      </c>
      <c r="F87" s="110" t="s">
        <v>202</v>
      </c>
      <c r="G87" s="110" t="s">
        <v>126</v>
      </c>
      <c r="H87" s="121">
        <f>H88</f>
        <v>0</v>
      </c>
      <c r="I87" s="150"/>
      <c r="J87" s="101" t="e">
        <f t="shared" si="29"/>
        <v>#DIV/0!</v>
      </c>
    </row>
    <row r="88" spans="1:10" ht="36" hidden="1">
      <c r="A88" s="113"/>
      <c r="B88" s="116" t="s">
        <v>204</v>
      </c>
      <c r="C88" s="217">
        <v>896</v>
      </c>
      <c r="D88" s="110" t="s">
        <v>112</v>
      </c>
      <c r="E88" s="110" t="s">
        <v>201</v>
      </c>
      <c r="F88" s="110" t="s">
        <v>202</v>
      </c>
      <c r="G88" s="110" t="s">
        <v>130</v>
      </c>
      <c r="H88" s="121">
        <v>0</v>
      </c>
      <c r="I88" s="150"/>
      <c r="J88" s="101" t="e">
        <f t="shared" si="29"/>
        <v>#DIV/0!</v>
      </c>
    </row>
    <row r="89" spans="1:10" ht="35.25" hidden="1" customHeight="1">
      <c r="A89" s="113"/>
      <c r="B89" s="108" t="s">
        <v>205</v>
      </c>
      <c r="C89" s="217">
        <v>896</v>
      </c>
      <c r="D89" s="111" t="s">
        <v>112</v>
      </c>
      <c r="E89" s="111" t="s">
        <v>206</v>
      </c>
      <c r="F89" s="111" t="s">
        <v>207</v>
      </c>
      <c r="G89" s="111"/>
      <c r="H89" s="101">
        <f>H90</f>
        <v>0</v>
      </c>
      <c r="I89" s="150"/>
      <c r="J89" s="101" t="e">
        <f t="shared" si="29"/>
        <v>#DIV/0!</v>
      </c>
    </row>
    <row r="90" spans="1:10" ht="39" hidden="1" customHeight="1">
      <c r="A90" s="113"/>
      <c r="B90" s="116" t="s">
        <v>208</v>
      </c>
      <c r="C90" s="217">
        <v>896</v>
      </c>
      <c r="D90" s="110" t="s">
        <v>112</v>
      </c>
      <c r="E90" s="110" t="s">
        <v>206</v>
      </c>
      <c r="F90" s="110" t="s">
        <v>207</v>
      </c>
      <c r="G90" s="110" t="s">
        <v>126</v>
      </c>
      <c r="H90" s="121">
        <f>H91</f>
        <v>0</v>
      </c>
      <c r="I90" s="150"/>
      <c r="J90" s="101" t="e">
        <f t="shared" si="29"/>
        <v>#DIV/0!</v>
      </c>
    </row>
    <row r="91" spans="1:10" ht="37.5" hidden="1" customHeight="1">
      <c r="A91" s="152"/>
      <c r="B91" s="153" t="s">
        <v>209</v>
      </c>
      <c r="C91" s="217">
        <v>896</v>
      </c>
      <c r="D91" s="155" t="s">
        <v>112</v>
      </c>
      <c r="E91" s="155" t="s">
        <v>206</v>
      </c>
      <c r="F91" s="155" t="s">
        <v>207</v>
      </c>
      <c r="G91" s="155" t="s">
        <v>130</v>
      </c>
      <c r="H91" s="156"/>
      <c r="I91" s="150"/>
      <c r="J91" s="101" t="e">
        <f t="shared" si="29"/>
        <v>#DIV/0!</v>
      </c>
    </row>
    <row r="92" spans="1:10" s="115" customFormat="1">
      <c r="A92" s="113"/>
      <c r="B92" s="103" t="s">
        <v>138</v>
      </c>
      <c r="C92" s="217">
        <v>896</v>
      </c>
      <c r="D92" s="111" t="s">
        <v>99</v>
      </c>
      <c r="E92" s="146" t="s">
        <v>201</v>
      </c>
      <c r="F92" s="111"/>
      <c r="G92" s="111"/>
      <c r="H92" s="112">
        <f>H93</f>
        <v>9.8650000000000002</v>
      </c>
      <c r="I92" s="112">
        <f t="shared" ref="I92:J94" si="33">I93</f>
        <v>9.8650000000000002</v>
      </c>
      <c r="J92" s="101">
        <f t="shared" si="29"/>
        <v>100</v>
      </c>
    </row>
    <row r="93" spans="1:10" s="115" customFormat="1" ht="19.5" customHeight="1">
      <c r="A93" s="113"/>
      <c r="B93" s="125" t="s">
        <v>138</v>
      </c>
      <c r="C93" s="217">
        <v>896</v>
      </c>
      <c r="D93" s="110" t="s">
        <v>99</v>
      </c>
      <c r="E93" s="132" t="s">
        <v>201</v>
      </c>
      <c r="F93" s="110" t="s">
        <v>140</v>
      </c>
      <c r="G93" s="110"/>
      <c r="H93" s="120">
        <f>H94</f>
        <v>9.8650000000000002</v>
      </c>
      <c r="I93" s="120">
        <f t="shared" si="33"/>
        <v>9.8650000000000002</v>
      </c>
      <c r="J93" s="101">
        <f t="shared" si="29"/>
        <v>100</v>
      </c>
    </row>
    <row r="94" spans="1:10" s="115" customFormat="1" ht="29.25" customHeight="1">
      <c r="A94" s="113"/>
      <c r="B94" s="126" t="s">
        <v>141</v>
      </c>
      <c r="C94" s="217">
        <v>896</v>
      </c>
      <c r="D94" s="110" t="s">
        <v>99</v>
      </c>
      <c r="E94" s="132" t="s">
        <v>201</v>
      </c>
      <c r="F94" s="110" t="s">
        <v>142</v>
      </c>
      <c r="G94" s="110" t="s">
        <v>126</v>
      </c>
      <c r="H94" s="120">
        <f>H95</f>
        <v>9.8650000000000002</v>
      </c>
      <c r="I94" s="120">
        <f t="shared" si="33"/>
        <v>9.8650000000000002</v>
      </c>
      <c r="J94" s="101">
        <f t="shared" si="29"/>
        <v>100</v>
      </c>
    </row>
    <row r="95" spans="1:10" s="115" customFormat="1" ht="19.5" customHeight="1">
      <c r="A95" s="113"/>
      <c r="B95" s="127" t="s">
        <v>138</v>
      </c>
      <c r="C95" s="217">
        <v>896</v>
      </c>
      <c r="D95" s="110" t="s">
        <v>99</v>
      </c>
      <c r="E95" s="132" t="s">
        <v>201</v>
      </c>
      <c r="F95" s="110" t="s">
        <v>142</v>
      </c>
      <c r="G95" s="110" t="s">
        <v>130</v>
      </c>
      <c r="H95" s="120">
        <v>9.8650000000000002</v>
      </c>
      <c r="I95" s="120">
        <v>9.8650000000000002</v>
      </c>
      <c r="J95" s="101">
        <f t="shared" si="29"/>
        <v>100</v>
      </c>
    </row>
    <row r="96" spans="1:10" ht="21.75" hidden="1" customHeight="1">
      <c r="A96" s="113"/>
      <c r="B96" s="136" t="s">
        <v>158</v>
      </c>
      <c r="C96" s="217">
        <v>896</v>
      </c>
      <c r="D96" s="110" t="s">
        <v>99</v>
      </c>
      <c r="E96" s="110" t="s">
        <v>201</v>
      </c>
      <c r="F96" s="110" t="s">
        <v>159</v>
      </c>
      <c r="G96" s="110"/>
      <c r="H96" s="112">
        <f>H97+H99</f>
        <v>0</v>
      </c>
      <c r="I96" s="112">
        <f t="shared" ref="I96:J96" si="34">I97+I99</f>
        <v>0</v>
      </c>
      <c r="J96" s="101" t="e">
        <f t="shared" si="29"/>
        <v>#DIV/0!</v>
      </c>
    </row>
    <row r="97" spans="1:10" ht="27" hidden="1" customHeight="1">
      <c r="A97" s="113"/>
      <c r="B97" s="137" t="s">
        <v>160</v>
      </c>
      <c r="C97" s="217">
        <v>896</v>
      </c>
      <c r="D97" s="110" t="s">
        <v>97</v>
      </c>
      <c r="E97" s="110" t="s">
        <v>146</v>
      </c>
      <c r="F97" s="110" t="s">
        <v>161</v>
      </c>
      <c r="G97" s="110"/>
      <c r="H97" s="112">
        <f>H98</f>
        <v>0</v>
      </c>
      <c r="I97" s="112">
        <f t="shared" ref="I97:J97" si="35">I98</f>
        <v>0</v>
      </c>
      <c r="J97" s="101" t="e">
        <f t="shared" si="29"/>
        <v>#DIV/0!</v>
      </c>
    </row>
    <row r="98" spans="1:10" ht="27" hidden="1" customHeight="1">
      <c r="A98" s="113"/>
      <c r="B98" s="130" t="s">
        <v>129</v>
      </c>
      <c r="C98" s="217">
        <v>896</v>
      </c>
      <c r="D98" s="110" t="s">
        <v>97</v>
      </c>
      <c r="E98" s="110" t="s">
        <v>146</v>
      </c>
      <c r="F98" s="110" t="s">
        <v>161</v>
      </c>
      <c r="G98" s="110" t="s">
        <v>130</v>
      </c>
      <c r="H98" s="117"/>
      <c r="I98" s="117"/>
      <c r="J98" s="101" t="e">
        <f t="shared" si="29"/>
        <v>#DIV/0!</v>
      </c>
    </row>
    <row r="99" spans="1:10" ht="27" hidden="1" customHeight="1">
      <c r="A99" s="113"/>
      <c r="B99" s="137" t="s">
        <v>162</v>
      </c>
      <c r="C99" s="217">
        <v>896</v>
      </c>
      <c r="D99" s="110" t="s">
        <v>99</v>
      </c>
      <c r="E99" s="110" t="s">
        <v>210</v>
      </c>
      <c r="F99" s="110" t="s">
        <v>163</v>
      </c>
      <c r="G99" s="110"/>
      <c r="H99" s="117">
        <f>H100</f>
        <v>0</v>
      </c>
      <c r="I99" s="117">
        <f t="shared" ref="I99:J99" si="36">I100</f>
        <v>0</v>
      </c>
      <c r="J99" s="101" t="e">
        <f t="shared" si="29"/>
        <v>#DIV/0!</v>
      </c>
    </row>
    <row r="100" spans="1:10" ht="27" hidden="1" customHeight="1">
      <c r="A100" s="113"/>
      <c r="B100" s="116" t="s">
        <v>129</v>
      </c>
      <c r="C100" s="217">
        <v>896</v>
      </c>
      <c r="D100" s="110" t="s">
        <v>99</v>
      </c>
      <c r="E100" s="110" t="s">
        <v>210</v>
      </c>
      <c r="F100" s="110" t="s">
        <v>163</v>
      </c>
      <c r="G100" s="110" t="s">
        <v>130</v>
      </c>
      <c r="H100" s="117">
        <v>0</v>
      </c>
      <c r="I100" s="117">
        <v>0</v>
      </c>
      <c r="J100" s="101" t="e">
        <f t="shared" si="29"/>
        <v>#DIV/0!</v>
      </c>
    </row>
    <row r="101" spans="1:10" ht="24.75" hidden="1" customHeight="1">
      <c r="A101" s="113"/>
      <c r="B101" s="108" t="s">
        <v>154</v>
      </c>
      <c r="C101" s="217">
        <v>896</v>
      </c>
      <c r="D101" s="131" t="s">
        <v>99</v>
      </c>
      <c r="E101" s="131" t="s">
        <v>211</v>
      </c>
      <c r="F101" s="132" t="s">
        <v>155</v>
      </c>
      <c r="G101" s="133"/>
      <c r="H101" s="117">
        <f>H102</f>
        <v>0</v>
      </c>
      <c r="I101" s="117">
        <f t="shared" ref="I101:J102" si="37">I102</f>
        <v>0</v>
      </c>
      <c r="J101" s="101" t="e">
        <f t="shared" si="29"/>
        <v>#DIV/0!</v>
      </c>
    </row>
    <row r="102" spans="1:10" ht="18" hidden="1" customHeight="1">
      <c r="A102" s="113"/>
      <c r="B102" s="134" t="s">
        <v>156</v>
      </c>
      <c r="C102" s="217">
        <v>896</v>
      </c>
      <c r="D102" s="118" t="s">
        <v>99</v>
      </c>
      <c r="E102" s="118" t="s">
        <v>211</v>
      </c>
      <c r="F102" s="132" t="s">
        <v>157</v>
      </c>
      <c r="G102" s="110" t="s">
        <v>126</v>
      </c>
      <c r="H102" s="117">
        <f>H103</f>
        <v>0</v>
      </c>
      <c r="I102" s="117">
        <f t="shared" si="37"/>
        <v>0</v>
      </c>
      <c r="J102" s="101" t="e">
        <f t="shared" si="29"/>
        <v>#DIV/0!</v>
      </c>
    </row>
    <row r="103" spans="1:10" ht="18" hidden="1" customHeight="1">
      <c r="A103" s="113"/>
      <c r="B103" s="119" t="s">
        <v>129</v>
      </c>
      <c r="C103" s="217">
        <v>896</v>
      </c>
      <c r="D103" s="118" t="s">
        <v>99</v>
      </c>
      <c r="E103" s="118" t="s">
        <v>211</v>
      </c>
      <c r="F103" s="132" t="s">
        <v>157</v>
      </c>
      <c r="G103" s="110" t="s">
        <v>130</v>
      </c>
      <c r="H103" s="117">
        <v>0</v>
      </c>
      <c r="I103" s="117">
        <v>0</v>
      </c>
      <c r="J103" s="101" t="e">
        <f t="shared" si="29"/>
        <v>#DIV/0!</v>
      </c>
    </row>
    <row r="104" spans="1:10" ht="27" customHeight="1">
      <c r="A104" s="113"/>
      <c r="B104" s="108" t="s">
        <v>177</v>
      </c>
      <c r="C104" s="217">
        <v>896</v>
      </c>
      <c r="D104" s="131" t="s">
        <v>112</v>
      </c>
      <c r="E104" s="131" t="s">
        <v>97</v>
      </c>
      <c r="F104" s="118" t="s">
        <v>178</v>
      </c>
      <c r="G104" s="133"/>
      <c r="H104" s="112">
        <f>H107+H105</f>
        <v>53.5</v>
      </c>
      <c r="I104" s="112">
        <f t="shared" ref="I104:J104" si="38">I107+I105</f>
        <v>53.433</v>
      </c>
      <c r="J104" s="101">
        <f t="shared" si="29"/>
        <v>99.874766355140181</v>
      </c>
    </row>
    <row r="105" spans="1:10" ht="27.75" hidden="1" customHeight="1">
      <c r="A105" s="113"/>
      <c r="B105" s="143" t="s">
        <v>212</v>
      </c>
      <c r="C105" s="217">
        <v>896</v>
      </c>
      <c r="D105" s="131" t="s">
        <v>112</v>
      </c>
      <c r="E105" s="131" t="s">
        <v>97</v>
      </c>
      <c r="F105" s="118" t="s">
        <v>180</v>
      </c>
      <c r="G105" s="133"/>
      <c r="H105" s="117">
        <f>H106</f>
        <v>0</v>
      </c>
      <c r="I105" s="117">
        <f t="shared" ref="I105:J105" si="39">I106</f>
        <v>0</v>
      </c>
      <c r="J105" s="101" t="e">
        <f t="shared" si="29"/>
        <v>#DIV/0!</v>
      </c>
    </row>
    <row r="106" spans="1:10" ht="18" hidden="1" customHeight="1">
      <c r="A106" s="113"/>
      <c r="B106" s="116" t="s">
        <v>129</v>
      </c>
      <c r="C106" s="217">
        <v>896</v>
      </c>
      <c r="D106" s="131" t="s">
        <v>112</v>
      </c>
      <c r="E106" s="131" t="s">
        <v>97</v>
      </c>
      <c r="F106" s="118" t="s">
        <v>180</v>
      </c>
      <c r="G106" s="133" t="s">
        <v>130</v>
      </c>
      <c r="H106" s="117">
        <v>0</v>
      </c>
      <c r="I106" s="117">
        <v>0</v>
      </c>
      <c r="J106" s="101" t="e">
        <f t="shared" si="29"/>
        <v>#DIV/0!</v>
      </c>
    </row>
    <row r="107" spans="1:10" ht="26.25" customHeight="1">
      <c r="A107" s="113"/>
      <c r="B107" s="143" t="s">
        <v>213</v>
      </c>
      <c r="C107" s="217">
        <v>896</v>
      </c>
      <c r="D107" s="131" t="s">
        <v>112</v>
      </c>
      <c r="E107" s="131" t="s">
        <v>97</v>
      </c>
      <c r="F107" s="118" t="s">
        <v>182</v>
      </c>
      <c r="G107" s="133"/>
      <c r="H107" s="117">
        <f>H108</f>
        <v>53.5</v>
      </c>
      <c r="I107" s="117">
        <f t="shared" ref="I107:J107" si="40">I108</f>
        <v>53.433</v>
      </c>
      <c r="J107" s="101">
        <f t="shared" si="29"/>
        <v>99.874766355140181</v>
      </c>
    </row>
    <row r="108" spans="1:10" ht="18" customHeight="1">
      <c r="A108" s="113"/>
      <c r="B108" s="116" t="s">
        <v>129</v>
      </c>
      <c r="C108" s="217">
        <v>896</v>
      </c>
      <c r="D108" s="131" t="s">
        <v>112</v>
      </c>
      <c r="E108" s="131" t="s">
        <v>97</v>
      </c>
      <c r="F108" s="144" t="s">
        <v>183</v>
      </c>
      <c r="G108" s="133" t="s">
        <v>130</v>
      </c>
      <c r="H108" s="117">
        <v>53.5</v>
      </c>
      <c r="I108" s="117">
        <v>53.433</v>
      </c>
      <c r="J108" s="101">
        <f t="shared" si="29"/>
        <v>99.874766355140181</v>
      </c>
    </row>
    <row r="109" spans="1:10" ht="25.5" hidden="1" customHeight="1">
      <c r="A109" s="113"/>
      <c r="B109" s="136" t="s">
        <v>173</v>
      </c>
      <c r="C109" s="217">
        <v>896</v>
      </c>
      <c r="D109" s="110" t="s">
        <v>112</v>
      </c>
      <c r="E109" s="110" t="s">
        <v>206</v>
      </c>
      <c r="F109" s="110" t="s">
        <v>174</v>
      </c>
      <c r="G109" s="110"/>
      <c r="H109" s="112">
        <f>H110</f>
        <v>0</v>
      </c>
      <c r="I109" s="112">
        <f t="shared" ref="I109:J110" si="41">I110</f>
        <v>0</v>
      </c>
      <c r="J109" s="101" t="e">
        <f t="shared" si="29"/>
        <v>#DIV/0!</v>
      </c>
    </row>
    <row r="110" spans="1:10" ht="26.25" hidden="1" customHeight="1">
      <c r="A110" s="113"/>
      <c r="B110" s="142" t="s">
        <v>175</v>
      </c>
      <c r="C110" s="217">
        <v>896</v>
      </c>
      <c r="D110" s="110" t="s">
        <v>112</v>
      </c>
      <c r="E110" s="110" t="s">
        <v>206</v>
      </c>
      <c r="F110" s="110" t="s">
        <v>176</v>
      </c>
      <c r="G110" s="110"/>
      <c r="H110" s="117">
        <f>H111</f>
        <v>0</v>
      </c>
      <c r="I110" s="117">
        <f t="shared" si="41"/>
        <v>0</v>
      </c>
      <c r="J110" s="101" t="e">
        <f t="shared" si="29"/>
        <v>#DIV/0!</v>
      </c>
    </row>
    <row r="111" spans="1:10" ht="18" hidden="1" customHeight="1">
      <c r="A111" s="113"/>
      <c r="B111" s="116" t="s">
        <v>129</v>
      </c>
      <c r="C111" s="217">
        <v>896</v>
      </c>
      <c r="D111" s="110" t="s">
        <v>112</v>
      </c>
      <c r="E111" s="110" t="s">
        <v>206</v>
      </c>
      <c r="F111" s="110" t="s">
        <v>176</v>
      </c>
      <c r="G111" s="110" t="s">
        <v>130</v>
      </c>
      <c r="H111" s="117">
        <v>0</v>
      </c>
      <c r="I111" s="117"/>
      <c r="J111" s="101" t="e">
        <f t="shared" si="29"/>
        <v>#DIV/0!</v>
      </c>
    </row>
    <row r="112" spans="1:10" ht="18" hidden="1" customHeight="1">
      <c r="A112" s="152"/>
      <c r="B112" s="153"/>
      <c r="C112" s="217">
        <v>896</v>
      </c>
      <c r="D112" s="155"/>
      <c r="E112" s="155"/>
      <c r="F112" s="155"/>
      <c r="G112" s="155"/>
      <c r="H112" s="156"/>
      <c r="I112" s="157"/>
      <c r="J112" s="101" t="e">
        <f t="shared" si="29"/>
        <v>#DIV/0!</v>
      </c>
    </row>
    <row r="113" spans="1:10">
      <c r="A113" s="158">
        <v>3</v>
      </c>
      <c r="B113" s="108" t="s">
        <v>214</v>
      </c>
      <c r="C113" s="217">
        <v>896</v>
      </c>
      <c r="D113" s="109" t="s">
        <v>215</v>
      </c>
      <c r="E113" s="109" t="s">
        <v>99</v>
      </c>
      <c r="F113" s="109"/>
      <c r="G113" s="111"/>
      <c r="H113" s="159">
        <f>H114</f>
        <v>31.7</v>
      </c>
      <c r="I113" s="159">
        <f t="shared" ref="I113:J116" si="42">I114</f>
        <v>31.672190000000001</v>
      </c>
      <c r="J113" s="101">
        <f t="shared" si="29"/>
        <v>99.912271293375397</v>
      </c>
    </row>
    <row r="114" spans="1:10">
      <c r="A114" s="158"/>
      <c r="B114" s="147" t="s">
        <v>216</v>
      </c>
      <c r="C114" s="217">
        <v>896</v>
      </c>
      <c r="D114" s="118" t="s">
        <v>215</v>
      </c>
      <c r="E114" s="118" t="s">
        <v>99</v>
      </c>
      <c r="F114" s="118"/>
      <c r="G114" s="110"/>
      <c r="H114" s="160">
        <f>H115</f>
        <v>31.7</v>
      </c>
      <c r="I114" s="160">
        <f t="shared" si="42"/>
        <v>31.672190000000001</v>
      </c>
      <c r="J114" s="101">
        <f t="shared" si="29"/>
        <v>99.912271293375397</v>
      </c>
    </row>
    <row r="115" spans="1:10">
      <c r="A115" s="158"/>
      <c r="B115" s="116" t="s">
        <v>217</v>
      </c>
      <c r="C115" s="217">
        <v>896</v>
      </c>
      <c r="D115" s="118" t="s">
        <v>215</v>
      </c>
      <c r="E115" s="118" t="s">
        <v>99</v>
      </c>
      <c r="F115" s="118" t="s">
        <v>218</v>
      </c>
      <c r="G115" s="110"/>
      <c r="H115" s="160">
        <f>H116</f>
        <v>31.7</v>
      </c>
      <c r="I115" s="160">
        <f t="shared" si="42"/>
        <v>31.672190000000001</v>
      </c>
      <c r="J115" s="101">
        <f t="shared" si="29"/>
        <v>99.912271293375397</v>
      </c>
    </row>
    <row r="116" spans="1:10" ht="24">
      <c r="A116" s="158"/>
      <c r="B116" s="116" t="s">
        <v>125</v>
      </c>
      <c r="C116" s="217">
        <v>896</v>
      </c>
      <c r="D116" s="118" t="s">
        <v>215</v>
      </c>
      <c r="E116" s="118" t="s">
        <v>99</v>
      </c>
      <c r="F116" s="118" t="s">
        <v>218</v>
      </c>
      <c r="G116" s="110" t="s">
        <v>126</v>
      </c>
      <c r="H116" s="160">
        <f>H117</f>
        <v>31.7</v>
      </c>
      <c r="I116" s="160">
        <f t="shared" si="42"/>
        <v>31.672190000000001</v>
      </c>
      <c r="J116" s="101">
        <f t="shared" si="29"/>
        <v>99.912271293375397</v>
      </c>
    </row>
    <row r="117" spans="1:10" ht="24.75" customHeight="1">
      <c r="A117" s="158"/>
      <c r="B117" s="116" t="s">
        <v>129</v>
      </c>
      <c r="C117" s="217">
        <v>896</v>
      </c>
      <c r="D117" s="118" t="s">
        <v>215</v>
      </c>
      <c r="E117" s="118" t="s">
        <v>99</v>
      </c>
      <c r="F117" s="118" t="s">
        <v>218</v>
      </c>
      <c r="G117" s="110" t="s">
        <v>130</v>
      </c>
      <c r="H117" s="160">
        <v>31.7</v>
      </c>
      <c r="I117" s="160">
        <v>31.672190000000001</v>
      </c>
      <c r="J117" s="101">
        <f t="shared" si="29"/>
        <v>99.912271293375397</v>
      </c>
    </row>
    <row r="118" spans="1:10" hidden="1">
      <c r="A118" s="158"/>
      <c r="B118" s="116"/>
      <c r="C118" s="158"/>
      <c r="D118" s="118"/>
      <c r="E118" s="118"/>
      <c r="F118" s="118"/>
      <c r="G118" s="110"/>
      <c r="H118" s="110"/>
      <c r="I118" s="110"/>
      <c r="J118" s="213"/>
    </row>
    <row r="119" spans="1:10" hidden="1">
      <c r="A119" s="158"/>
      <c r="B119" s="116"/>
      <c r="C119" s="158"/>
      <c r="D119" s="118"/>
      <c r="E119" s="118"/>
      <c r="F119" s="118"/>
      <c r="G119" s="110"/>
      <c r="H119" s="110"/>
      <c r="I119" s="110"/>
      <c r="J119" s="213"/>
    </row>
    <row r="120" spans="1:10" hidden="1">
      <c r="A120" s="113"/>
      <c r="B120" s="136"/>
      <c r="C120" s="100"/>
      <c r="D120" s="110"/>
      <c r="E120" s="110"/>
      <c r="F120" s="110"/>
      <c r="G120" s="110"/>
      <c r="H120" s="161"/>
      <c r="I120" s="161"/>
      <c r="J120" s="212"/>
    </row>
  </sheetData>
  <mergeCells count="16"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F8:F9"/>
    <mergeCell ref="F1:J1"/>
    <mergeCell ref="D2:J2"/>
    <mergeCell ref="D3:J3"/>
    <mergeCell ref="D4:J4"/>
    <mergeCell ref="A6:J6"/>
    <mergeCell ref="G7:J7"/>
  </mergeCells>
  <pageMargins left="0.43307086614173229" right="0.2362204724409449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K46"/>
  <sheetViews>
    <sheetView tabSelected="1" workbookViewId="0">
      <selection activeCell="K48" sqref="K48"/>
    </sheetView>
  </sheetViews>
  <sheetFormatPr defaultRowHeight="14.25"/>
  <cols>
    <col min="1" max="1" width="29.7109375" style="162" customWidth="1"/>
    <col min="2" max="2" width="29.85546875" style="163" customWidth="1"/>
    <col min="3" max="3" width="4.28515625" style="162" customWidth="1"/>
    <col min="4" max="4" width="3.85546875" style="162" bestFit="1" customWidth="1"/>
    <col min="5" max="5" width="3.85546875" style="162" customWidth="1"/>
    <col min="6" max="6" width="11.140625" style="164" customWidth="1"/>
    <col min="7" max="7" width="4.85546875" style="165" customWidth="1"/>
    <col min="8" max="10" width="8.28515625" style="164" customWidth="1"/>
    <col min="11" max="11" width="42" style="162" customWidth="1"/>
    <col min="12" max="16384" width="9.140625" style="162"/>
  </cols>
  <sheetData>
    <row r="1" spans="1:11" s="1" customFormat="1" ht="15.75">
      <c r="F1" s="214" t="s">
        <v>219</v>
      </c>
      <c r="G1" s="214"/>
      <c r="H1" s="214"/>
      <c r="I1" s="214"/>
      <c r="J1" s="214"/>
      <c r="K1" s="214"/>
    </row>
    <row r="2" spans="1:11" s="1" customFormat="1" ht="41.25" hidden="1" customHeight="1">
      <c r="D2" s="4" t="s">
        <v>1</v>
      </c>
      <c r="E2" s="4"/>
      <c r="F2" s="4"/>
      <c r="G2" s="4"/>
      <c r="H2" s="4"/>
      <c r="I2" s="4"/>
      <c r="J2" s="4"/>
      <c r="K2" s="4"/>
    </row>
    <row r="3" spans="1:11" ht="6.75" hidden="1" customHeight="1"/>
    <row r="4" spans="1:11" hidden="1">
      <c r="K4" s="166" t="s">
        <v>220</v>
      </c>
    </row>
    <row r="5" spans="1:11" ht="53.25" hidden="1" customHeight="1">
      <c r="G5" s="167" t="s">
        <v>221</v>
      </c>
      <c r="H5" s="167"/>
      <c r="I5" s="167"/>
      <c r="J5" s="167"/>
      <c r="K5" s="167"/>
    </row>
    <row r="6" spans="1:11" ht="15.75">
      <c r="A6" s="168" t="s">
        <v>265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1" ht="15.75">
      <c r="A7" s="168" t="s">
        <v>222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1" ht="15.75">
      <c r="A8" s="168" t="s">
        <v>266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1">
      <c r="K9" s="169" t="s">
        <v>223</v>
      </c>
    </row>
    <row r="10" spans="1:11" s="174" customFormat="1" ht="40.5" customHeight="1">
      <c r="A10" s="170" t="s">
        <v>224</v>
      </c>
      <c r="B10" s="170" t="s">
        <v>225</v>
      </c>
      <c r="C10" s="170" t="s">
        <v>226</v>
      </c>
      <c r="D10" s="171" t="s">
        <v>89</v>
      </c>
      <c r="E10" s="171" t="s">
        <v>227</v>
      </c>
      <c r="F10" s="170" t="s">
        <v>228</v>
      </c>
      <c r="G10" s="172" t="s">
        <v>229</v>
      </c>
      <c r="H10" s="171" t="s">
        <v>230</v>
      </c>
      <c r="I10" s="171" t="s">
        <v>264</v>
      </c>
      <c r="J10" s="171" t="s">
        <v>258</v>
      </c>
      <c r="K10" s="173" t="s">
        <v>231</v>
      </c>
    </row>
    <row r="11" spans="1:11" s="174" customFormat="1" ht="15" customHeight="1">
      <c r="A11" s="170">
        <v>1</v>
      </c>
      <c r="B11" s="170">
        <v>2</v>
      </c>
      <c r="C11" s="170">
        <v>3</v>
      </c>
      <c r="D11" s="171">
        <v>4</v>
      </c>
      <c r="E11" s="171">
        <v>5</v>
      </c>
      <c r="F11" s="170">
        <v>6</v>
      </c>
      <c r="G11" s="172">
        <v>7</v>
      </c>
      <c r="H11" s="171">
        <v>8</v>
      </c>
      <c r="I11" s="171">
        <v>9</v>
      </c>
      <c r="J11" s="171">
        <v>10</v>
      </c>
      <c r="K11" s="173">
        <v>11</v>
      </c>
    </row>
    <row r="12" spans="1:11" s="174" customFormat="1" ht="15.75">
      <c r="A12" s="175" t="s">
        <v>17</v>
      </c>
      <c r="B12" s="176"/>
      <c r="C12" s="176"/>
      <c r="D12" s="176"/>
      <c r="E12" s="176"/>
      <c r="F12" s="177"/>
      <c r="G12" s="178"/>
      <c r="H12" s="179">
        <f>H40</f>
        <v>53.5</v>
      </c>
      <c r="I12" s="179">
        <f t="shared" ref="I12:J12" si="0">I40</f>
        <v>53.5</v>
      </c>
      <c r="J12" s="179">
        <f t="shared" si="0"/>
        <v>100</v>
      </c>
      <c r="K12" s="180"/>
    </row>
    <row r="13" spans="1:11" s="186" customFormat="1" ht="77.25" hidden="1">
      <c r="A13" s="138" t="s">
        <v>232</v>
      </c>
      <c r="B13" s="181"/>
      <c r="C13" s="182"/>
      <c r="D13" s="183"/>
      <c r="E13" s="183"/>
      <c r="F13" s="182" t="s">
        <v>155</v>
      </c>
      <c r="G13" s="184"/>
      <c r="H13" s="185">
        <f>H15</f>
        <v>2</v>
      </c>
      <c r="I13" s="185">
        <f t="shared" ref="I13:J13" si="1">I15</f>
        <v>-2</v>
      </c>
      <c r="J13" s="185">
        <f t="shared" si="1"/>
        <v>0</v>
      </c>
      <c r="K13" s="143" t="s">
        <v>233</v>
      </c>
    </row>
    <row r="14" spans="1:11" s="186" customFormat="1" ht="51" hidden="1">
      <c r="A14" s="187" t="s">
        <v>234</v>
      </c>
      <c r="B14" s="181"/>
      <c r="C14" s="182"/>
      <c r="D14" s="183"/>
      <c r="E14" s="183"/>
      <c r="F14" s="182" t="s">
        <v>235</v>
      </c>
      <c r="G14" s="184"/>
      <c r="H14" s="188">
        <f>H15</f>
        <v>2</v>
      </c>
      <c r="I14" s="188"/>
      <c r="J14" s="188"/>
      <c r="K14" s="143"/>
    </row>
    <row r="15" spans="1:11" s="186" customFormat="1" ht="51" hidden="1">
      <c r="A15" s="187"/>
      <c r="B15" s="187" t="s">
        <v>156</v>
      </c>
      <c r="C15" s="182" t="s">
        <v>236</v>
      </c>
      <c r="D15" s="183" t="s">
        <v>97</v>
      </c>
      <c r="E15" s="183" t="s">
        <v>146</v>
      </c>
      <c r="F15" s="182" t="s">
        <v>157</v>
      </c>
      <c r="G15" s="184">
        <v>244</v>
      </c>
      <c r="H15" s="188">
        <v>2</v>
      </c>
      <c r="I15" s="188">
        <v>-2</v>
      </c>
      <c r="J15" s="188">
        <f>H15+I15</f>
        <v>0</v>
      </c>
      <c r="K15" s="143"/>
    </row>
    <row r="16" spans="1:11" s="186" customFormat="1" ht="77.25" hidden="1" customHeight="1">
      <c r="A16" s="138" t="s">
        <v>237</v>
      </c>
      <c r="B16" s="138"/>
      <c r="C16" s="189"/>
      <c r="D16" s="189"/>
      <c r="E16" s="189"/>
      <c r="F16" s="182" t="s">
        <v>159</v>
      </c>
      <c r="G16" s="172"/>
      <c r="H16" s="185">
        <f>H18+H19</f>
        <v>3</v>
      </c>
      <c r="I16" s="185">
        <f t="shared" ref="I16:J16" si="2">I18+I19</f>
        <v>-3</v>
      </c>
      <c r="J16" s="185">
        <f t="shared" si="2"/>
        <v>0</v>
      </c>
      <c r="K16" s="143" t="s">
        <v>238</v>
      </c>
    </row>
    <row r="17" spans="1:11" s="186" customFormat="1" ht="39.75" hidden="1" customHeight="1">
      <c r="A17" s="187" t="s">
        <v>239</v>
      </c>
      <c r="B17" s="182"/>
      <c r="C17" s="183"/>
      <c r="D17" s="183"/>
      <c r="E17" s="183"/>
      <c r="F17" s="182" t="s">
        <v>240</v>
      </c>
      <c r="G17" s="184"/>
      <c r="H17" s="188">
        <f>H19</f>
        <v>3</v>
      </c>
      <c r="I17" s="188"/>
      <c r="J17" s="188"/>
      <c r="K17" s="143"/>
    </row>
    <row r="18" spans="1:11" s="186" customFormat="1" ht="39.75" hidden="1" customHeight="1">
      <c r="A18" s="187"/>
      <c r="B18" s="190" t="s">
        <v>241</v>
      </c>
      <c r="C18" s="182" t="s">
        <v>236</v>
      </c>
      <c r="D18" s="183" t="s">
        <v>97</v>
      </c>
      <c r="E18" s="183" t="s">
        <v>146</v>
      </c>
      <c r="F18" s="182" t="s">
        <v>161</v>
      </c>
      <c r="G18" s="184" t="s">
        <v>130</v>
      </c>
      <c r="H18" s="188"/>
      <c r="I18" s="188"/>
      <c r="J18" s="188"/>
      <c r="K18" s="143"/>
    </row>
    <row r="19" spans="1:11" s="186" customFormat="1" ht="55.5" hidden="1" customHeight="1">
      <c r="A19" s="187"/>
      <c r="B19" s="187" t="s">
        <v>242</v>
      </c>
      <c r="C19" s="182" t="s">
        <v>236</v>
      </c>
      <c r="D19" s="183" t="s">
        <v>97</v>
      </c>
      <c r="E19" s="183" t="s">
        <v>146</v>
      </c>
      <c r="F19" s="182" t="s">
        <v>163</v>
      </c>
      <c r="G19" s="184" t="s">
        <v>130</v>
      </c>
      <c r="H19" s="188">
        <v>3</v>
      </c>
      <c r="I19" s="188">
        <v>-3</v>
      </c>
      <c r="J19" s="188">
        <f>H19+I19</f>
        <v>0</v>
      </c>
      <c r="K19" s="143"/>
    </row>
    <row r="20" spans="1:11" s="186" customFormat="1" ht="15" hidden="1">
      <c r="A20" s="138"/>
      <c r="B20" s="181"/>
      <c r="C20" s="182"/>
      <c r="D20" s="183"/>
      <c r="E20" s="183"/>
      <c r="F20" s="182"/>
      <c r="G20" s="184"/>
      <c r="H20" s="188"/>
      <c r="I20" s="188"/>
      <c r="J20" s="188"/>
      <c r="K20" s="143"/>
    </row>
    <row r="21" spans="1:11" s="186" customFormat="1" ht="36" hidden="1">
      <c r="A21" s="191" t="s">
        <v>243</v>
      </c>
      <c r="B21" s="181"/>
      <c r="C21" s="182"/>
      <c r="D21" s="183"/>
      <c r="E21" s="183"/>
      <c r="F21" s="182" t="s">
        <v>167</v>
      </c>
      <c r="G21" s="184"/>
      <c r="H21" s="188">
        <f>H22</f>
        <v>0</v>
      </c>
      <c r="I21" s="188"/>
      <c r="J21" s="188"/>
      <c r="K21" s="143"/>
    </row>
    <row r="22" spans="1:11" s="186" customFormat="1" ht="15" hidden="1">
      <c r="A22" s="187"/>
      <c r="B22" s="191"/>
      <c r="C22" s="182"/>
      <c r="D22" s="183"/>
      <c r="E22" s="183"/>
      <c r="F22" s="182"/>
      <c r="G22" s="184"/>
      <c r="H22" s="188"/>
      <c r="I22" s="188"/>
      <c r="J22" s="188"/>
      <c r="K22" s="143"/>
    </row>
    <row r="23" spans="1:11" s="186" customFormat="1" ht="66.75" hidden="1" customHeight="1">
      <c r="A23" s="192" t="s">
        <v>244</v>
      </c>
      <c r="B23" s="192"/>
      <c r="C23" s="193"/>
      <c r="D23" s="193"/>
      <c r="E23" s="193"/>
      <c r="F23" s="194" t="s">
        <v>170</v>
      </c>
      <c r="G23" s="195"/>
      <c r="H23" s="185">
        <f>H25</f>
        <v>0</v>
      </c>
      <c r="I23" s="185"/>
      <c r="J23" s="185"/>
      <c r="K23" s="196" t="s">
        <v>245</v>
      </c>
    </row>
    <row r="24" spans="1:11" s="186" customFormat="1" ht="38.25" hidden="1">
      <c r="A24" s="197" t="s">
        <v>246</v>
      </c>
      <c r="B24" s="197"/>
      <c r="C24" s="196"/>
      <c r="D24" s="196"/>
      <c r="E24" s="196"/>
      <c r="F24" s="198" t="s">
        <v>247</v>
      </c>
      <c r="G24" s="199"/>
      <c r="H24" s="188">
        <f>H25</f>
        <v>0</v>
      </c>
      <c r="I24" s="188"/>
      <c r="J24" s="188"/>
      <c r="K24" s="196"/>
    </row>
    <row r="25" spans="1:11" s="186" customFormat="1" ht="38.25" hidden="1">
      <c r="A25" s="197"/>
      <c r="B25" s="197" t="s">
        <v>171</v>
      </c>
      <c r="C25" s="198" t="s">
        <v>236</v>
      </c>
      <c r="D25" s="200" t="s">
        <v>97</v>
      </c>
      <c r="E25" s="200" t="s">
        <v>146</v>
      </c>
      <c r="F25" s="198" t="s">
        <v>172</v>
      </c>
      <c r="G25" s="199">
        <v>244</v>
      </c>
      <c r="H25" s="188">
        <v>0</v>
      </c>
      <c r="I25" s="188"/>
      <c r="J25" s="188"/>
      <c r="K25" s="196"/>
    </row>
    <row r="26" spans="1:11" s="186" customFormat="1" ht="102.75" hidden="1">
      <c r="A26" s="138" t="s">
        <v>248</v>
      </c>
      <c r="B26" s="138"/>
      <c r="C26" s="189"/>
      <c r="D26" s="189"/>
      <c r="E26" s="189"/>
      <c r="F26" s="182" t="s">
        <v>174</v>
      </c>
      <c r="G26" s="172"/>
      <c r="H26" s="185">
        <f>H28</f>
        <v>1</v>
      </c>
      <c r="I26" s="185">
        <f t="shared" ref="I26:J26" si="3">I28</f>
        <v>-1</v>
      </c>
      <c r="J26" s="185">
        <f t="shared" si="3"/>
        <v>0</v>
      </c>
      <c r="K26" s="143" t="s">
        <v>249</v>
      </c>
    </row>
    <row r="27" spans="1:11" s="186" customFormat="1" ht="51.75" hidden="1">
      <c r="A27" s="201" t="s">
        <v>250</v>
      </c>
      <c r="B27" s="201"/>
      <c r="C27" s="189"/>
      <c r="D27" s="189"/>
      <c r="E27" s="189"/>
      <c r="F27" s="182" t="s">
        <v>251</v>
      </c>
      <c r="G27" s="172"/>
      <c r="H27" s="188">
        <f>H28</f>
        <v>1</v>
      </c>
      <c r="I27" s="188"/>
      <c r="J27" s="188"/>
      <c r="K27" s="143"/>
    </row>
    <row r="28" spans="1:11" s="186" customFormat="1" ht="64.5" hidden="1">
      <c r="A28" s="201"/>
      <c r="B28" s="201" t="s">
        <v>175</v>
      </c>
      <c r="C28" s="182" t="s">
        <v>236</v>
      </c>
      <c r="D28" s="183" t="s">
        <v>97</v>
      </c>
      <c r="E28" s="183" t="s">
        <v>146</v>
      </c>
      <c r="F28" s="182" t="s">
        <v>176</v>
      </c>
      <c r="G28" s="184">
        <v>244</v>
      </c>
      <c r="H28" s="188">
        <v>1</v>
      </c>
      <c r="I28" s="188">
        <v>-1</v>
      </c>
      <c r="J28" s="188">
        <f>H28+I28</f>
        <v>0</v>
      </c>
      <c r="K28" s="143"/>
    </row>
    <row r="29" spans="1:11" s="186" customFormat="1" ht="64.5" hidden="1">
      <c r="A29" s="138" t="s">
        <v>252</v>
      </c>
      <c r="B29" s="138"/>
      <c r="C29" s="189"/>
      <c r="D29" s="189"/>
      <c r="E29" s="189"/>
      <c r="F29" s="202" t="s">
        <v>253</v>
      </c>
      <c r="G29" s="172"/>
      <c r="H29" s="185">
        <f>H31+H32</f>
        <v>76.5</v>
      </c>
      <c r="I29" s="185">
        <f t="shared" ref="I29:J29" si="4">I31+I32</f>
        <v>-76.5</v>
      </c>
      <c r="J29" s="185">
        <f t="shared" si="4"/>
        <v>0</v>
      </c>
      <c r="K29" s="143" t="s">
        <v>254</v>
      </c>
    </row>
    <row r="30" spans="1:11" s="186" customFormat="1" ht="15" hidden="1">
      <c r="A30" s="143"/>
      <c r="B30" s="203"/>
      <c r="C30" s="203"/>
      <c r="D30" s="203"/>
      <c r="E30" s="203"/>
      <c r="F30" s="144"/>
      <c r="G30" s="204"/>
      <c r="H30" s="188"/>
      <c r="I30" s="188"/>
      <c r="J30" s="188"/>
      <c r="K30" s="203"/>
    </row>
    <row r="31" spans="1:11" s="186" customFormat="1" ht="39" hidden="1">
      <c r="A31" s="203"/>
      <c r="B31" s="143" t="s">
        <v>212</v>
      </c>
      <c r="C31" s="183" t="s">
        <v>236</v>
      </c>
      <c r="D31" s="183" t="s">
        <v>97</v>
      </c>
      <c r="E31" s="183" t="s">
        <v>146</v>
      </c>
      <c r="F31" s="144" t="s">
        <v>180</v>
      </c>
      <c r="G31" s="204">
        <v>244</v>
      </c>
      <c r="H31" s="188">
        <v>6.5</v>
      </c>
      <c r="I31" s="188">
        <v>-6.5</v>
      </c>
      <c r="J31" s="188">
        <f>H31+I31</f>
        <v>0</v>
      </c>
      <c r="K31" s="203"/>
    </row>
    <row r="32" spans="1:11" s="186" customFormat="1" ht="26.25" hidden="1">
      <c r="A32" s="203"/>
      <c r="B32" s="143" t="s">
        <v>181</v>
      </c>
      <c r="C32" s="183" t="s">
        <v>236</v>
      </c>
      <c r="D32" s="183" t="s">
        <v>97</v>
      </c>
      <c r="E32" s="183" t="s">
        <v>146</v>
      </c>
      <c r="F32" s="144" t="s">
        <v>183</v>
      </c>
      <c r="G32" s="204">
        <v>244</v>
      </c>
      <c r="H32" s="188">
        <v>70</v>
      </c>
      <c r="I32" s="188">
        <v>-70</v>
      </c>
      <c r="J32" s="188">
        <f>H32+I32</f>
        <v>0</v>
      </c>
      <c r="K32" s="203"/>
    </row>
    <row r="33" spans="1:11" s="186" customFormat="1" ht="77.25" hidden="1" customHeight="1">
      <c r="A33" s="138" t="s">
        <v>237</v>
      </c>
      <c r="B33" s="138"/>
      <c r="C33" s="189"/>
      <c r="D33" s="189"/>
      <c r="E33" s="189"/>
      <c r="F33" s="182" t="s">
        <v>159</v>
      </c>
      <c r="G33" s="172"/>
      <c r="H33" s="185">
        <f>H35+H36</f>
        <v>0</v>
      </c>
      <c r="I33" s="185">
        <f t="shared" ref="I33:J33" si="5">I35+I36</f>
        <v>0</v>
      </c>
      <c r="J33" s="185">
        <f t="shared" si="5"/>
        <v>0</v>
      </c>
      <c r="K33" s="143" t="s">
        <v>238</v>
      </c>
    </row>
    <row r="34" spans="1:11" s="186" customFormat="1" ht="39.75" hidden="1" customHeight="1">
      <c r="A34" s="187" t="s">
        <v>239</v>
      </c>
      <c r="B34" s="182"/>
      <c r="C34" s="183"/>
      <c r="D34" s="183"/>
      <c r="E34" s="183"/>
      <c r="F34" s="182" t="s">
        <v>240</v>
      </c>
      <c r="G34" s="184"/>
      <c r="H34" s="188">
        <f>H36</f>
        <v>0</v>
      </c>
      <c r="I34" s="188"/>
      <c r="J34" s="188"/>
      <c r="K34" s="143"/>
    </row>
    <row r="35" spans="1:11" s="186" customFormat="1" ht="39.75" hidden="1" customHeight="1">
      <c r="A35" s="187"/>
      <c r="B35" s="190" t="s">
        <v>241</v>
      </c>
      <c r="C35" s="182" t="s">
        <v>236</v>
      </c>
      <c r="D35" s="183" t="s">
        <v>97</v>
      </c>
      <c r="E35" s="183" t="s">
        <v>146</v>
      </c>
      <c r="F35" s="182" t="s">
        <v>161</v>
      </c>
      <c r="G35" s="184" t="s">
        <v>130</v>
      </c>
      <c r="H35" s="188"/>
      <c r="I35" s="188"/>
      <c r="J35" s="188"/>
      <c r="K35" s="143"/>
    </row>
    <row r="36" spans="1:11" s="186" customFormat="1" ht="55.5" hidden="1" customHeight="1">
      <c r="A36" s="187"/>
      <c r="B36" s="187" t="s">
        <v>242</v>
      </c>
      <c r="C36" s="182" t="s">
        <v>236</v>
      </c>
      <c r="D36" s="183" t="s">
        <v>99</v>
      </c>
      <c r="E36" s="183" t="s">
        <v>210</v>
      </c>
      <c r="F36" s="182" t="s">
        <v>163</v>
      </c>
      <c r="G36" s="184" t="s">
        <v>130</v>
      </c>
      <c r="H36" s="188">
        <v>0</v>
      </c>
      <c r="I36" s="188">
        <v>0</v>
      </c>
      <c r="J36" s="188">
        <f>H36+I36</f>
        <v>0</v>
      </c>
      <c r="K36" s="143"/>
    </row>
    <row r="37" spans="1:11" s="186" customFormat="1" ht="77.25" hidden="1">
      <c r="A37" s="138" t="s">
        <v>232</v>
      </c>
      <c r="B37" s="181"/>
      <c r="C37" s="182"/>
      <c r="D37" s="183"/>
      <c r="E37" s="183"/>
      <c r="F37" s="182" t="s">
        <v>155</v>
      </c>
      <c r="G37" s="184"/>
      <c r="H37" s="185">
        <f>H39</f>
        <v>0</v>
      </c>
      <c r="I37" s="185">
        <f t="shared" ref="I37:J37" si="6">I39</f>
        <v>0</v>
      </c>
      <c r="J37" s="185">
        <f t="shared" si="6"/>
        <v>0</v>
      </c>
      <c r="K37" s="143" t="s">
        <v>233</v>
      </c>
    </row>
    <row r="38" spans="1:11" s="186" customFormat="1" ht="51" hidden="1">
      <c r="A38" s="187" t="s">
        <v>234</v>
      </c>
      <c r="B38" s="181"/>
      <c r="C38" s="182"/>
      <c r="D38" s="183"/>
      <c r="E38" s="183"/>
      <c r="F38" s="182" t="s">
        <v>235</v>
      </c>
      <c r="G38" s="184"/>
      <c r="H38" s="188">
        <f>H39</f>
        <v>0</v>
      </c>
      <c r="I38" s="188"/>
      <c r="J38" s="188"/>
      <c r="K38" s="143"/>
    </row>
    <row r="39" spans="1:11" s="186" customFormat="1" ht="51" hidden="1">
      <c r="A39" s="187"/>
      <c r="B39" s="187" t="s">
        <v>156</v>
      </c>
      <c r="C39" s="182" t="s">
        <v>236</v>
      </c>
      <c r="D39" s="183" t="s">
        <v>99</v>
      </c>
      <c r="E39" s="183" t="s">
        <v>211</v>
      </c>
      <c r="F39" s="182" t="s">
        <v>157</v>
      </c>
      <c r="G39" s="184">
        <v>244</v>
      </c>
      <c r="H39" s="188">
        <v>0</v>
      </c>
      <c r="I39" s="188">
        <v>0</v>
      </c>
      <c r="J39" s="188">
        <f>H39+I39</f>
        <v>0</v>
      </c>
      <c r="K39" s="143"/>
    </row>
    <row r="40" spans="1:11" ht="63.75">
      <c r="A40" s="138" t="s">
        <v>252</v>
      </c>
      <c r="B40" s="138"/>
      <c r="C40" s="189"/>
      <c r="D40" s="189"/>
      <c r="E40" s="189"/>
      <c r="F40" s="202" t="s">
        <v>253</v>
      </c>
      <c r="G40" s="172"/>
      <c r="H40" s="185">
        <f>H43</f>
        <v>53.5</v>
      </c>
      <c r="I40" s="185">
        <f t="shared" ref="I40:J40" si="7">I43</f>
        <v>53.5</v>
      </c>
      <c r="J40" s="185">
        <f t="shared" si="7"/>
        <v>100</v>
      </c>
      <c r="K40" s="143" t="s">
        <v>254</v>
      </c>
    </row>
    <row r="41" spans="1:11" ht="12.75" hidden="1">
      <c r="A41" s="143"/>
      <c r="B41" s="203"/>
      <c r="C41" s="203"/>
      <c r="D41" s="203"/>
      <c r="E41" s="203"/>
      <c r="F41" s="144"/>
      <c r="G41" s="204"/>
      <c r="H41" s="188"/>
      <c r="I41" s="188"/>
      <c r="J41" s="188"/>
      <c r="K41" s="203"/>
    </row>
    <row r="42" spans="1:11" ht="38.25" hidden="1">
      <c r="A42" s="203"/>
      <c r="B42" s="143" t="s">
        <v>212</v>
      </c>
      <c r="C42" s="183" t="s">
        <v>236</v>
      </c>
      <c r="D42" s="183" t="s">
        <v>112</v>
      </c>
      <c r="E42" s="183" t="s">
        <v>97</v>
      </c>
      <c r="F42" s="144" t="s">
        <v>180</v>
      </c>
      <c r="G42" s="204">
        <v>244</v>
      </c>
      <c r="H42" s="188">
        <v>0</v>
      </c>
      <c r="I42" s="188">
        <v>0</v>
      </c>
      <c r="J42" s="188">
        <f>H42+I42</f>
        <v>0</v>
      </c>
      <c r="K42" s="203"/>
    </row>
    <row r="43" spans="1:11" ht="25.5">
      <c r="A43" s="203"/>
      <c r="B43" s="143" t="s">
        <v>181</v>
      </c>
      <c r="C43" s="183" t="s">
        <v>236</v>
      </c>
      <c r="D43" s="183" t="s">
        <v>112</v>
      </c>
      <c r="E43" s="183" t="s">
        <v>97</v>
      </c>
      <c r="F43" s="144" t="s">
        <v>183</v>
      </c>
      <c r="G43" s="204">
        <v>244</v>
      </c>
      <c r="H43" s="188">
        <v>53.5</v>
      </c>
      <c r="I43" s="188">
        <v>53.5</v>
      </c>
      <c r="J43" s="188">
        <f>I43/H43*100</f>
        <v>100</v>
      </c>
      <c r="K43" s="203"/>
    </row>
    <row r="44" spans="1:11" ht="102" hidden="1">
      <c r="A44" s="138" t="s">
        <v>248</v>
      </c>
      <c r="B44" s="138"/>
      <c r="C44" s="189"/>
      <c r="D44" s="189"/>
      <c r="E44" s="189"/>
      <c r="F44" s="182" t="s">
        <v>174</v>
      </c>
      <c r="G44" s="172"/>
      <c r="H44" s="185">
        <f>H46</f>
        <v>0</v>
      </c>
      <c r="I44" s="185">
        <f t="shared" ref="I44:J44" si="8">I46</f>
        <v>0</v>
      </c>
      <c r="J44" s="185">
        <f t="shared" si="8"/>
        <v>0</v>
      </c>
      <c r="K44" s="143" t="s">
        <v>249</v>
      </c>
    </row>
    <row r="45" spans="1:11" ht="51" hidden="1">
      <c r="A45" s="201" t="s">
        <v>250</v>
      </c>
      <c r="B45" s="201"/>
      <c r="C45" s="189"/>
      <c r="D45" s="189"/>
      <c r="E45" s="189"/>
      <c r="F45" s="182" t="s">
        <v>251</v>
      </c>
      <c r="G45" s="172"/>
      <c r="H45" s="188">
        <f>H46</f>
        <v>0</v>
      </c>
      <c r="I45" s="188"/>
      <c r="J45" s="188"/>
      <c r="K45" s="143"/>
    </row>
    <row r="46" spans="1:11" ht="63.75" hidden="1">
      <c r="A46" s="201"/>
      <c r="B46" s="201" t="s">
        <v>175</v>
      </c>
      <c r="C46" s="182" t="s">
        <v>236</v>
      </c>
      <c r="D46" s="183" t="s">
        <v>112</v>
      </c>
      <c r="E46" s="183" t="s">
        <v>206</v>
      </c>
      <c r="F46" s="182" t="s">
        <v>176</v>
      </c>
      <c r="G46" s="184">
        <v>244</v>
      </c>
      <c r="H46" s="188">
        <v>0</v>
      </c>
      <c r="I46" s="188">
        <v>0</v>
      </c>
      <c r="J46" s="188">
        <f>H46+I46</f>
        <v>0</v>
      </c>
      <c r="K46" s="143"/>
    </row>
  </sheetData>
  <mergeCells count="6">
    <mergeCell ref="F1:K1"/>
    <mergeCell ref="D2:K2"/>
    <mergeCell ref="G5:K5"/>
    <mergeCell ref="A6:K6"/>
    <mergeCell ref="A7:K7"/>
    <mergeCell ref="A8:K8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3:K1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пр.1 Бурен-Бай-Хаак</vt:lpstr>
      <vt:lpstr>пр.4 Б урен-Бай-Хаак (2)</vt:lpstr>
      <vt:lpstr>пр.8 Б урен-Бай-Хаак</vt:lpstr>
      <vt:lpstr>пр.10 Б урен-Бай-Хаак</vt:lpstr>
      <vt:lpstr>пр.12 Бурен-Бай-Хаак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2018-03-26T03:57:47Z</dcterms:modified>
</cp:coreProperties>
</file>