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<sst xmlns="http://schemas.openxmlformats.org/spreadsheetml/2006/main" count="59" uniqueCount="59">
  <si>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Всего расходов</t>
  </si>
  <si>
    <t>Эк. Ст</t>
  </si>
  <si>
    <t xml:space="preserve"> разд. 01</t>
  </si>
  <si>
    <t>собст доходы</t>
  </si>
  <si>
    <t>дот на выр</t>
  </si>
  <si>
    <t>военский учет</t>
  </si>
  <si>
    <t>бюджетный деф</t>
  </si>
  <si>
    <t>в т.ч. Платн</t>
  </si>
  <si>
    <t>Всего по источ.</t>
  </si>
  <si>
    <t>211.01</t>
  </si>
  <si>
    <t>211.02</t>
  </si>
  <si>
    <t>211.03</t>
  </si>
  <si>
    <t>213.01</t>
  </si>
  <si>
    <t>211.09</t>
  </si>
  <si>
    <t>222.01</t>
  </si>
  <si>
    <t>223.04</t>
  </si>
  <si>
    <t>290.02</t>
  </si>
  <si>
    <t>290.03</t>
  </si>
  <si>
    <t>290.04</t>
  </si>
  <si>
    <t>310.01</t>
  </si>
  <si>
    <t>310.02</t>
  </si>
  <si>
    <t>310.03</t>
  </si>
  <si>
    <t>ВСЕГО.  08</t>
  </si>
  <si>
    <t>290.01</t>
  </si>
  <si>
    <t>дот.на сбаланс</t>
  </si>
  <si>
    <t>Всего:</t>
  </si>
  <si>
    <t>уголь</t>
  </si>
  <si>
    <t>оргтех</t>
  </si>
  <si>
    <t>суб.из рай комун.усл</t>
  </si>
  <si>
    <t>Исп.      Самбу Л.Т</t>
  </si>
  <si>
    <t>890,0203,0013600,540</t>
  </si>
  <si>
    <t>290.07</t>
  </si>
  <si>
    <t>226.41</t>
  </si>
  <si>
    <t>суб-ции запрета на продажи</t>
  </si>
  <si>
    <t>221.03</t>
  </si>
  <si>
    <t>226.07</t>
  </si>
  <si>
    <t>энерг.прог</t>
  </si>
  <si>
    <t>340.11</t>
  </si>
  <si>
    <t>Расходы по источникам на 2015 год Суг-Бажы</t>
  </si>
  <si>
    <t>890,0103,7960000,123</t>
  </si>
  <si>
    <t>890,0104,785000,121</t>
  </si>
  <si>
    <t>890,0104,786000,111</t>
  </si>
  <si>
    <t>890,0111,975000,0113</t>
  </si>
  <si>
    <t>890,0113,8990000,111</t>
  </si>
  <si>
    <t>890,0113,9705605,244</t>
  </si>
  <si>
    <t>890,0113,0820000,244</t>
  </si>
  <si>
    <t>собст.доходы района</t>
  </si>
  <si>
    <t>передавемые</t>
  </si>
  <si>
    <t>340.12.00</t>
  </si>
  <si>
    <t>890,0113,0720000,244</t>
  </si>
  <si>
    <t>890,0113,0850000,244</t>
  </si>
  <si>
    <t>340.21</t>
  </si>
  <si>
    <t>340.02</t>
  </si>
  <si>
    <t>340.06</t>
  </si>
  <si>
    <t>890,0113,1110000,244</t>
  </si>
  <si>
    <t>890.0804.8870000,111</t>
  </si>
  <si>
    <t>890,0801,0320059,611</t>
  </si>
  <si>
    <t>226.22</t>
  </si>
  <si>
    <t>340.01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</si>
</sst>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</numFmts>
  <fonts count="42">
    <font>
      <sz val="10"/>
      <name val="Arial"/>
      <family val="0"/>
    </font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53" applyFont="1" applyBorder="1" applyAlignment="1">
      <alignment wrapText="1"/>
      <protection/>
    </xf>
    <xf numFmtId="0" fontId="2" fillId="0" borderId="0" xfId="53" applyFont="1" applyBorder="1" applyAlignment="1">
      <alignment horizontal="center" wrapText="1"/>
      <protection/>
    </xf>
    <xf numFmtId="0" fontId="2" fillId="0" borderId="10" xfId="53" applyFont="1" applyBorder="1" applyAlignment="1">
      <alignment horizontal="center" wrapTex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11" xfId="53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5" fillId="0" borderId="0" xfId="53" applyFont="1" applyBorder="1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6" fillId="0" borderId="0" xfId="53" applyFont="1" applyAlignment="1">
      <alignment/>
      <protection/>
    </xf>
    <xf numFmtId="0" fontId="7" fillId="0" borderId="0" xfId="0" applyFont="1" applyAlignment="1">
      <alignment/>
    </xf>
    <xf numFmtId="0" fontId="5" fillId="0" borderId="0" xfId="53" applyFont="1" applyFill="1" applyBorder="1" applyAlignment="1">
      <alignment wrapText="1"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horizontal="center" wrapText="1"/>
      <protection/>
    </xf>
    <xf numFmtId="0" fontId="6" fillId="0" borderId="10" xfId="53" applyFont="1" applyBorder="1" applyAlignment="1">
      <alignment/>
      <protection/>
    </xf>
    <xf numFmtId="0" fontId="6" fillId="0" borderId="0" xfId="53" applyFont="1">
      <alignment/>
      <protection/>
    </xf>
    <xf numFmtId="0" fontId="6" fillId="0" borderId="0" xfId="53" applyFont="1" applyBorder="1" applyAlignment="1">
      <alignment/>
      <protection/>
    </xf>
    <xf numFmtId="0" fontId="6" fillId="0" borderId="12" xfId="53" applyFont="1" applyBorder="1" applyAlignment="1">
      <alignment wrapText="1"/>
      <protection/>
    </xf>
    <xf numFmtId="0" fontId="6" fillId="0" borderId="13" xfId="53" applyFont="1" applyBorder="1" applyAlignment="1">
      <alignment wrapText="1"/>
      <protection/>
    </xf>
    <xf numFmtId="0" fontId="5" fillId="0" borderId="13" xfId="0" applyFont="1" applyBorder="1" applyAlignment="1">
      <alignment wrapText="1"/>
    </xf>
    <xf numFmtId="0" fontId="6" fillId="0" borderId="13" xfId="53" applyFont="1" applyFill="1" applyBorder="1" applyAlignment="1">
      <alignment wrapText="1"/>
      <protection/>
    </xf>
    <xf numFmtId="2" fontId="5" fillId="0" borderId="13" xfId="0" applyNumberFormat="1" applyFont="1" applyBorder="1" applyAlignment="1">
      <alignment wrapText="1"/>
    </xf>
    <xf numFmtId="0" fontId="6" fillId="33" borderId="13" xfId="53" applyFont="1" applyFill="1" applyBorder="1" applyAlignment="1">
      <alignment wrapText="1"/>
      <protection/>
    </xf>
    <xf numFmtId="0" fontId="5" fillId="34" borderId="13" xfId="53" applyFont="1" applyFill="1" applyBorder="1" applyAlignment="1">
      <alignment wrapText="1"/>
      <protection/>
    </xf>
    <xf numFmtId="0" fontId="5" fillId="0" borderId="13" xfId="0" applyFont="1" applyFill="1" applyBorder="1" applyAlignment="1">
      <alignment wrapText="1"/>
    </xf>
    <xf numFmtId="0" fontId="6" fillId="35" borderId="14" xfId="53" applyFont="1" applyFill="1" applyBorder="1" applyAlignment="1">
      <alignment horizontal="center" wrapText="1"/>
      <protection/>
    </xf>
    <xf numFmtId="0" fontId="6" fillId="33" borderId="14" xfId="53" applyFont="1" applyFill="1" applyBorder="1" applyAlignment="1">
      <alignment horizontal="center" wrapText="1"/>
      <protection/>
    </xf>
    <xf numFmtId="0" fontId="6" fillId="0" borderId="15" xfId="53" applyFont="1" applyBorder="1" applyAlignment="1">
      <alignment wrapText="1"/>
      <protection/>
    </xf>
    <xf numFmtId="0" fontId="6" fillId="0" borderId="13" xfId="0" applyFont="1" applyBorder="1" applyAlignment="1">
      <alignment wrapText="1"/>
    </xf>
    <xf numFmtId="0" fontId="6" fillId="36" borderId="12" xfId="53" applyFont="1" applyFill="1" applyBorder="1">
      <alignment/>
      <protection/>
    </xf>
    <xf numFmtId="2" fontId="6" fillId="36" borderId="13" xfId="53" applyNumberFormat="1" applyFont="1" applyFill="1" applyBorder="1">
      <alignment/>
      <protection/>
    </xf>
    <xf numFmtId="0" fontId="5" fillId="36" borderId="13" xfId="53" applyFont="1" applyFill="1" applyBorder="1">
      <alignment/>
      <protection/>
    </xf>
    <xf numFmtId="2" fontId="5" fillId="36" borderId="13" xfId="53" applyNumberFormat="1" applyFont="1" applyFill="1" applyBorder="1">
      <alignment/>
      <protection/>
    </xf>
    <xf numFmtId="0" fontId="7" fillId="36" borderId="13" xfId="0" applyFont="1" applyFill="1" applyBorder="1" applyAlignment="1">
      <alignment/>
    </xf>
    <xf numFmtId="0" fontId="5" fillId="34" borderId="13" xfId="53" applyFont="1" applyFill="1" applyBorder="1">
      <alignment/>
      <protection/>
    </xf>
    <xf numFmtId="0" fontId="5" fillId="33" borderId="13" xfId="53" applyFont="1" applyFill="1" applyBorder="1">
      <alignment/>
      <protection/>
    </xf>
    <xf numFmtId="2" fontId="5" fillId="35" borderId="13" xfId="53" applyNumberFormat="1" applyFont="1" applyFill="1" applyBorder="1">
      <alignment/>
      <protection/>
    </xf>
    <xf numFmtId="180" fontId="5" fillId="33" borderId="13" xfId="53" applyNumberFormat="1" applyFont="1" applyFill="1" applyBorder="1">
      <alignment/>
      <protection/>
    </xf>
    <xf numFmtId="0" fontId="5" fillId="36" borderId="15" xfId="53" applyFont="1" applyFill="1" applyBorder="1">
      <alignment/>
      <protection/>
    </xf>
    <xf numFmtId="0" fontId="5" fillId="36" borderId="16" xfId="53" applyFont="1" applyFill="1" applyBorder="1">
      <alignment/>
      <protection/>
    </xf>
    <xf numFmtId="0" fontId="5" fillId="33" borderId="17" xfId="53" applyFont="1" applyFill="1" applyBorder="1">
      <alignment/>
      <protection/>
    </xf>
    <xf numFmtId="0" fontId="5" fillId="0" borderId="12" xfId="53" applyFont="1" applyBorder="1">
      <alignment/>
      <protection/>
    </xf>
    <xf numFmtId="0" fontId="5" fillId="0" borderId="13" xfId="53" applyFont="1" applyBorder="1">
      <alignment/>
      <protection/>
    </xf>
    <xf numFmtId="0" fontId="7" fillId="0" borderId="13" xfId="0" applyFont="1" applyBorder="1" applyAlignment="1">
      <alignment/>
    </xf>
    <xf numFmtId="0" fontId="5" fillId="35" borderId="13" xfId="53" applyFont="1" applyFill="1" applyBorder="1">
      <alignment/>
      <protection/>
    </xf>
    <xf numFmtId="0" fontId="5" fillId="0" borderId="16" xfId="53" applyFont="1" applyBorder="1">
      <alignment/>
      <protection/>
    </xf>
    <xf numFmtId="0" fontId="5" fillId="0" borderId="18" xfId="53" applyFont="1" applyBorder="1">
      <alignment/>
      <protection/>
    </xf>
    <xf numFmtId="0" fontId="5" fillId="36" borderId="12" xfId="53" applyFont="1" applyFill="1" applyBorder="1">
      <alignment/>
      <protection/>
    </xf>
    <xf numFmtId="0" fontId="5" fillId="36" borderId="14" xfId="53" applyFont="1" applyFill="1" applyBorder="1">
      <alignment/>
      <protection/>
    </xf>
    <xf numFmtId="0" fontId="6" fillId="0" borderId="12" xfId="53" applyFont="1" applyBorder="1">
      <alignment/>
      <protection/>
    </xf>
    <xf numFmtId="0" fontId="5" fillId="0" borderId="13" xfId="53" applyNumberFormat="1" applyFont="1" applyBorder="1">
      <alignment/>
      <protection/>
    </xf>
    <xf numFmtId="0" fontId="5" fillId="37" borderId="12" xfId="53" applyFont="1" applyFill="1" applyBorder="1">
      <alignment/>
      <protection/>
    </xf>
    <xf numFmtId="0" fontId="5" fillId="37" borderId="16" xfId="53" applyFont="1" applyFill="1" applyBorder="1">
      <alignment/>
      <protection/>
    </xf>
    <xf numFmtId="2" fontId="5" fillId="0" borderId="13" xfId="53" applyNumberFormat="1" applyFont="1" applyBorder="1">
      <alignment/>
      <protection/>
    </xf>
    <xf numFmtId="2" fontId="6" fillId="35" borderId="13" xfId="53" applyNumberFormat="1" applyFont="1" applyFill="1" applyBorder="1">
      <alignment/>
      <protection/>
    </xf>
    <xf numFmtId="0" fontId="6" fillId="33" borderId="13" xfId="53" applyFont="1" applyFill="1" applyBorder="1">
      <alignment/>
      <protection/>
    </xf>
    <xf numFmtId="0" fontId="5" fillId="0" borderId="12" xfId="53" applyFont="1" applyFill="1" applyBorder="1">
      <alignment/>
      <protection/>
    </xf>
    <xf numFmtId="0" fontId="5" fillId="0" borderId="13" xfId="53" applyFont="1" applyFill="1" applyBorder="1">
      <alignment/>
      <protection/>
    </xf>
    <xf numFmtId="0" fontId="5" fillId="0" borderId="16" xfId="53" applyFont="1" applyFill="1" applyBorder="1">
      <alignment/>
      <protection/>
    </xf>
    <xf numFmtId="0" fontId="5" fillId="0" borderId="17" xfId="53" applyFont="1" applyFill="1" applyBorder="1">
      <alignment/>
      <protection/>
    </xf>
    <xf numFmtId="0" fontId="7" fillId="0" borderId="13" xfId="0" applyFont="1" applyFill="1" applyBorder="1" applyAlignment="1">
      <alignment/>
    </xf>
    <xf numFmtId="0" fontId="7" fillId="37" borderId="13" xfId="0" applyFont="1" applyFill="1" applyBorder="1" applyAlignment="1">
      <alignment/>
    </xf>
    <xf numFmtId="0" fontId="5" fillId="37" borderId="17" xfId="53" applyFont="1" applyFill="1" applyBorder="1">
      <alignment/>
      <protection/>
    </xf>
    <xf numFmtId="0" fontId="5" fillId="0" borderId="12" xfId="53" applyFont="1" applyBorder="1" applyAlignment="1">
      <alignment vertical="top"/>
      <protection/>
    </xf>
    <xf numFmtId="0" fontId="5" fillId="36" borderId="13" xfId="53" applyNumberFormat="1" applyFont="1" applyFill="1" applyBorder="1">
      <alignment/>
      <protection/>
    </xf>
    <xf numFmtId="0" fontId="5" fillId="0" borderId="19" xfId="53" applyFont="1" applyBorder="1">
      <alignment/>
      <protection/>
    </xf>
    <xf numFmtId="0" fontId="5" fillId="0" borderId="20" xfId="53" applyFont="1" applyBorder="1">
      <alignment/>
      <protection/>
    </xf>
    <xf numFmtId="0" fontId="5" fillId="0" borderId="15" xfId="53" applyFont="1" applyBorder="1">
      <alignment/>
      <protection/>
    </xf>
    <xf numFmtId="0" fontId="5" fillId="33" borderId="20" xfId="53" applyFont="1" applyFill="1" applyBorder="1">
      <alignment/>
      <protection/>
    </xf>
    <xf numFmtId="0" fontId="5" fillId="34" borderId="20" xfId="53" applyFont="1" applyFill="1" applyBorder="1">
      <alignment/>
      <protection/>
    </xf>
    <xf numFmtId="0" fontId="5" fillId="35" borderId="20" xfId="53" applyFont="1" applyFill="1" applyBorder="1">
      <alignment/>
      <protection/>
    </xf>
    <xf numFmtId="0" fontId="5" fillId="0" borderId="21" xfId="53" applyFont="1" applyBorder="1">
      <alignment/>
      <protection/>
    </xf>
    <xf numFmtId="0" fontId="5" fillId="33" borderId="22" xfId="53" applyFont="1" applyFill="1" applyBorder="1">
      <alignment/>
      <protection/>
    </xf>
    <xf numFmtId="0" fontId="6" fillId="0" borderId="0" xfId="53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ноз 200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1"/>
  <sheetViews>
    <sheetView tabSelected="1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M22" sqref="AM22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4.57421875" style="0" customWidth="1"/>
    <col min="4" max="4" width="4.8515625" style="0" customWidth="1"/>
    <col min="5" max="5" width="5.7109375" style="0" customWidth="1"/>
    <col min="6" max="6" width="0.13671875" style="0" hidden="1" customWidth="1"/>
    <col min="7" max="7" width="6.57421875" style="0" hidden="1" customWidth="1"/>
    <col min="8" max="8" width="3.7109375" style="0" customWidth="1"/>
    <col min="9" max="9" width="4.28125" style="0" customWidth="1"/>
    <col min="10" max="10" width="3.8515625" style="0" customWidth="1"/>
    <col min="11" max="12" width="4.140625" style="0" customWidth="1"/>
    <col min="13" max="13" width="3.8515625" style="0" customWidth="1"/>
    <col min="14" max="14" width="4.140625" style="0" customWidth="1"/>
    <col min="15" max="15" width="3.57421875" style="0" customWidth="1"/>
    <col min="16" max="16" width="0.13671875" style="0" customWidth="1"/>
    <col min="17" max="17" width="3.7109375" style="0" hidden="1" customWidth="1"/>
    <col min="18" max="18" width="3.28125" style="0" hidden="1" customWidth="1"/>
    <col min="19" max="19" width="3.140625" style="0" hidden="1" customWidth="1"/>
    <col min="20" max="20" width="0.2890625" style="0" hidden="1" customWidth="1"/>
    <col min="21" max="21" width="0.13671875" style="0" hidden="1" customWidth="1"/>
    <col min="22" max="22" width="3.421875" style="0" hidden="1" customWidth="1"/>
    <col min="23" max="23" width="0.13671875" style="0" hidden="1" customWidth="1"/>
    <col min="24" max="24" width="6.140625" style="0" hidden="1" customWidth="1"/>
    <col min="25" max="25" width="9.28125" style="0" hidden="1" customWidth="1"/>
    <col min="26" max="26" width="5.140625" style="0" hidden="1" customWidth="1"/>
    <col min="27" max="27" width="9.00390625" style="0" hidden="1" customWidth="1"/>
    <col min="28" max="28" width="8.28125" style="0" hidden="1" customWidth="1"/>
    <col min="29" max="29" width="3.7109375" style="0" hidden="1" customWidth="1"/>
    <col min="30" max="30" width="5.421875" style="0" customWidth="1"/>
    <col min="31" max="31" width="5.00390625" style="0" customWidth="1"/>
    <col min="32" max="32" width="4.8515625" style="0" hidden="1" customWidth="1"/>
    <col min="33" max="33" width="0.2890625" style="0" hidden="1" customWidth="1"/>
    <col min="34" max="34" width="4.7109375" style="0" hidden="1" customWidth="1"/>
    <col min="35" max="35" width="5.00390625" style="0" customWidth="1"/>
    <col min="36" max="36" width="6.7109375" style="0" hidden="1" customWidth="1"/>
    <col min="37" max="37" width="7.7109375" style="0" customWidth="1"/>
    <col min="38" max="38" width="6.8515625" style="0" customWidth="1"/>
    <col min="39" max="39" width="5.421875" style="0" customWidth="1"/>
    <col min="40" max="40" width="4.28125" style="0" customWidth="1"/>
    <col min="41" max="41" width="6.00390625" style="0" customWidth="1"/>
    <col min="42" max="42" width="6.57421875" style="0" hidden="1" customWidth="1"/>
    <col min="43" max="43" width="0.2890625" style="0" hidden="1" customWidth="1"/>
    <col min="44" max="44" width="7.7109375" style="0" hidden="1" customWidth="1"/>
    <col min="45" max="46" width="4.57421875" style="0" customWidth="1"/>
    <col min="47" max="47" width="3.57421875" style="0" customWidth="1"/>
    <col min="48" max="48" width="5.8515625" style="0" hidden="1" customWidth="1"/>
    <col min="49" max="49" width="6.28125" style="0" hidden="1" customWidth="1"/>
    <col min="50" max="50" width="5.00390625" style="0" hidden="1" customWidth="1"/>
    <col min="51" max="51" width="5.28125" style="0" hidden="1" customWidth="1"/>
    <col min="52" max="52" width="6.421875" style="0" hidden="1" customWidth="1"/>
    <col min="53" max="53" width="6.00390625" style="0" hidden="1" customWidth="1"/>
    <col min="54" max="54" width="3.421875" style="0" customWidth="1"/>
    <col min="55" max="55" width="0.2890625" style="0" hidden="1" customWidth="1"/>
    <col min="56" max="56" width="5.00390625" style="0" customWidth="1"/>
    <col min="57" max="57" width="8.421875" style="0" customWidth="1"/>
    <col min="58" max="58" width="8.57421875" style="0" customWidth="1"/>
  </cols>
  <sheetData>
    <row r="1" spans="1:56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4"/>
      <c r="AL1" s="4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5"/>
    </row>
    <row r="2" spans="1:56" ht="12.75" customHeight="1">
      <c r="A2" s="7"/>
      <c r="B2" s="8"/>
      <c r="C2" s="8"/>
      <c r="D2" s="73" t="s">
        <v>38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10"/>
      <c r="AW2" s="10"/>
      <c r="AX2" s="10"/>
      <c r="AY2" s="8"/>
      <c r="AZ2" s="8"/>
      <c r="BA2" s="8"/>
      <c r="BB2" s="8"/>
      <c r="BC2" s="8"/>
      <c r="BD2" s="11"/>
    </row>
    <row r="3" spans="1:56" ht="12.75">
      <c r="A3" s="7"/>
      <c r="B3" s="8"/>
      <c r="C3" s="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  <c r="AC3" s="13"/>
      <c r="AD3" s="13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6"/>
      <c r="AT3" s="16"/>
      <c r="AU3" s="15"/>
      <c r="AV3" s="10"/>
      <c r="AW3" s="10"/>
      <c r="AX3" s="10"/>
      <c r="AY3" s="8"/>
      <c r="AZ3" s="8"/>
      <c r="BA3" s="8"/>
      <c r="BB3" s="8"/>
      <c r="BC3" s="8"/>
      <c r="BD3" s="11"/>
    </row>
    <row r="4" spans="1:56" ht="12.75">
      <c r="A4" s="7"/>
      <c r="B4" s="8"/>
      <c r="C4" s="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  <c r="AC4" s="13"/>
      <c r="AD4" s="13"/>
      <c r="AE4" s="14"/>
      <c r="AF4" s="14"/>
      <c r="AG4" s="14"/>
      <c r="AH4" s="14"/>
      <c r="AI4" s="14"/>
      <c r="AJ4" s="14"/>
      <c r="AK4" s="14"/>
      <c r="AL4" s="14"/>
      <c r="AM4" s="16"/>
      <c r="AN4" s="16"/>
      <c r="AO4" s="16"/>
      <c r="AP4" s="16"/>
      <c r="AQ4" s="16"/>
      <c r="AR4" s="16"/>
      <c r="AS4" s="16"/>
      <c r="AT4" s="16"/>
      <c r="AU4" s="15"/>
      <c r="AV4" s="10"/>
      <c r="AW4" s="10"/>
      <c r="AX4" s="10"/>
      <c r="AY4" s="8"/>
      <c r="AZ4" s="8"/>
      <c r="BA4" s="8"/>
      <c r="BB4" s="8"/>
      <c r="BC4" s="8"/>
      <c r="BD4" s="11"/>
    </row>
    <row r="5" spans="1:56" ht="12.75">
      <c r="A5" s="7"/>
      <c r="B5" s="8"/>
      <c r="C5" s="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13"/>
      <c r="AD5" s="13"/>
      <c r="AE5" s="14"/>
      <c r="AF5" s="14"/>
      <c r="AG5" s="14"/>
      <c r="AH5" s="14"/>
      <c r="AI5" s="14"/>
      <c r="AJ5" s="14"/>
      <c r="AK5" s="14"/>
      <c r="AL5" s="14"/>
      <c r="AM5" s="16"/>
      <c r="AN5" s="16"/>
      <c r="AO5" s="16"/>
      <c r="AP5" s="16"/>
      <c r="AQ5" s="16"/>
      <c r="AR5" s="16"/>
      <c r="AS5" s="16"/>
      <c r="AT5" s="16"/>
      <c r="AU5" s="15"/>
      <c r="AV5" s="10"/>
      <c r="AW5" s="10"/>
      <c r="AX5" s="10"/>
      <c r="AY5" s="8"/>
      <c r="AZ5" s="8"/>
      <c r="BA5" s="8"/>
      <c r="BB5" s="8"/>
      <c r="BC5" s="8"/>
      <c r="BD5" s="11"/>
    </row>
    <row r="6" spans="1:56" ht="86.25" customHeight="1">
      <c r="A6" s="17" t="s">
        <v>1</v>
      </c>
      <c r="B6" s="18" t="s">
        <v>2</v>
      </c>
      <c r="C6" s="19" t="s">
        <v>39</v>
      </c>
      <c r="D6" s="19" t="s">
        <v>40</v>
      </c>
      <c r="E6" s="19" t="s">
        <v>41</v>
      </c>
      <c r="F6" s="18"/>
      <c r="G6" s="18"/>
      <c r="H6" s="19" t="s">
        <v>42</v>
      </c>
      <c r="I6" s="19" t="s">
        <v>43</v>
      </c>
      <c r="J6" s="19" t="s">
        <v>44</v>
      </c>
      <c r="K6" s="19" t="s">
        <v>49</v>
      </c>
      <c r="L6" s="19" t="s">
        <v>45</v>
      </c>
      <c r="M6" s="19" t="s">
        <v>54</v>
      </c>
      <c r="N6" s="19" t="s">
        <v>50</v>
      </c>
      <c r="O6" s="19" t="s">
        <v>30</v>
      </c>
      <c r="P6" s="19"/>
      <c r="Q6" s="19"/>
      <c r="R6" s="19"/>
      <c r="S6" s="19"/>
      <c r="T6" s="18"/>
      <c r="U6" s="20"/>
      <c r="V6" s="19"/>
      <c r="W6" s="21"/>
      <c r="X6" s="21"/>
      <c r="Y6" s="21"/>
      <c r="Z6" s="18"/>
      <c r="AA6" s="19"/>
      <c r="AB6" s="22"/>
      <c r="AC6" s="19"/>
      <c r="AD6" s="23" t="s">
        <v>55</v>
      </c>
      <c r="AE6" s="19" t="s">
        <v>56</v>
      </c>
      <c r="AF6" s="19"/>
      <c r="AG6" s="24"/>
      <c r="AH6" s="24"/>
      <c r="AI6" s="22" t="s">
        <v>22</v>
      </c>
      <c r="AJ6" s="19"/>
      <c r="AK6" s="25" t="s">
        <v>0</v>
      </c>
      <c r="AL6" s="26" t="s">
        <v>8</v>
      </c>
      <c r="AM6" s="27" t="s">
        <v>3</v>
      </c>
      <c r="AN6" s="27" t="s">
        <v>28</v>
      </c>
      <c r="AO6" s="27" t="s">
        <v>4</v>
      </c>
      <c r="AP6" s="27" t="s">
        <v>24</v>
      </c>
      <c r="AQ6" s="27"/>
      <c r="AR6" s="27"/>
      <c r="AS6" s="27" t="s">
        <v>47</v>
      </c>
      <c r="AT6" s="27" t="s">
        <v>46</v>
      </c>
      <c r="AU6" s="27" t="s">
        <v>5</v>
      </c>
      <c r="AV6" s="27"/>
      <c r="AW6" s="27"/>
      <c r="AX6" s="27"/>
      <c r="AY6" s="27"/>
      <c r="AZ6" s="19"/>
      <c r="BA6" s="19"/>
      <c r="BB6" s="28" t="s">
        <v>33</v>
      </c>
      <c r="BC6" s="28"/>
      <c r="BD6" s="22" t="s">
        <v>6</v>
      </c>
    </row>
    <row r="7" spans="1:56" ht="12.75">
      <c r="A7" s="29">
        <v>200</v>
      </c>
      <c r="B7" s="30">
        <f>C7+D7+E7+H7+I7+J7</f>
        <v>1582.5</v>
      </c>
      <c r="C7" s="31">
        <f>C25</f>
        <v>120</v>
      </c>
      <c r="D7" s="31">
        <f>D9+D25+D53</f>
        <v>533.6</v>
      </c>
      <c r="E7" s="32">
        <f>E9+E22+E25+E53</f>
        <v>396</v>
      </c>
      <c r="F7" s="31">
        <f>F9+F25+F53</f>
        <v>0</v>
      </c>
      <c r="G7" s="31">
        <f>G9+G25+G53</f>
        <v>0</v>
      </c>
      <c r="H7" s="31">
        <f>H53</f>
        <v>10</v>
      </c>
      <c r="I7" s="31">
        <f>I9</f>
        <v>522.9</v>
      </c>
      <c r="J7" s="31">
        <f>J25</f>
        <v>0</v>
      </c>
      <c r="K7" s="31">
        <f>K25</f>
        <v>0</v>
      </c>
      <c r="L7" s="31"/>
      <c r="M7" s="31"/>
      <c r="N7" s="31"/>
      <c r="O7" s="31">
        <f>O9+O25+O53</f>
        <v>52.8</v>
      </c>
      <c r="P7" s="31"/>
      <c r="Q7" s="31">
        <v>690</v>
      </c>
      <c r="R7" s="33"/>
      <c r="S7" s="33"/>
      <c r="T7" s="31"/>
      <c r="U7" s="33"/>
      <c r="V7" s="33"/>
      <c r="W7" s="33"/>
      <c r="X7" s="33"/>
      <c r="Y7" s="33"/>
      <c r="Z7" s="33"/>
      <c r="AA7" s="33"/>
      <c r="AB7" s="33"/>
      <c r="AC7" s="33"/>
      <c r="AD7" s="34">
        <f>AD9+AD25</f>
        <v>648.9</v>
      </c>
      <c r="AE7" s="31">
        <f>AE9+AE25+AE53</f>
        <v>635.6999999999999</v>
      </c>
      <c r="AF7" s="31">
        <f>AF25</f>
        <v>0</v>
      </c>
      <c r="AG7" s="31"/>
      <c r="AH7" s="31"/>
      <c r="AI7" s="35">
        <f>AI9+AI25+AI53</f>
        <v>1284.6</v>
      </c>
      <c r="AJ7" s="34"/>
      <c r="AK7" s="36">
        <f>AK9+AK25+AK53</f>
        <v>2919.9</v>
      </c>
      <c r="AL7" s="37">
        <f>AM7+AN7+AO7+AS7+AT7+AU7+BB7</f>
        <v>2919.9</v>
      </c>
      <c r="AM7" s="31">
        <f>AM9+AM22+AM25+AM53</f>
        <v>53.6</v>
      </c>
      <c r="AN7" s="38">
        <f>AN25</f>
        <v>31.9</v>
      </c>
      <c r="AO7" s="31">
        <f>AO9+AO25+AO53</f>
        <v>1501.3</v>
      </c>
      <c r="AP7" s="31">
        <f>AP9</f>
        <v>0</v>
      </c>
      <c r="AQ7" s="31">
        <f>AQ9+AQ25+AQ53</f>
        <v>0</v>
      </c>
      <c r="AR7" s="31">
        <f>AR9+AR25+AR53</f>
        <v>0</v>
      </c>
      <c r="AS7" s="31">
        <f>AS9</f>
        <v>626.7</v>
      </c>
      <c r="AT7" s="31">
        <f aca="true" t="shared" si="0" ref="AT7:AY7">AT9+AT25+AT53</f>
        <v>653.6</v>
      </c>
      <c r="AU7" s="31">
        <f t="shared" si="0"/>
        <v>52.8</v>
      </c>
      <c r="AV7" s="31">
        <f t="shared" si="0"/>
        <v>0</v>
      </c>
      <c r="AW7" s="31">
        <f t="shared" si="0"/>
        <v>0</v>
      </c>
      <c r="AX7" s="31">
        <f t="shared" si="0"/>
        <v>0</v>
      </c>
      <c r="AY7" s="31">
        <f t="shared" si="0"/>
        <v>0</v>
      </c>
      <c r="AZ7" s="39"/>
      <c r="BA7" s="39"/>
      <c r="BB7" s="39">
        <f>BB25</f>
        <v>0</v>
      </c>
      <c r="BC7" s="39"/>
      <c r="BD7" s="40">
        <f>BD25</f>
        <v>0</v>
      </c>
    </row>
    <row r="8" spans="1:56" ht="12.75">
      <c r="A8" s="41" t="s">
        <v>7</v>
      </c>
      <c r="B8" s="42">
        <f>D8+E8</f>
        <v>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  <c r="S8" s="43"/>
      <c r="T8" s="42"/>
      <c r="U8" s="43"/>
      <c r="V8" s="43"/>
      <c r="W8" s="42"/>
      <c r="X8" s="42"/>
      <c r="Y8" s="42"/>
      <c r="Z8" s="42"/>
      <c r="AA8" s="42"/>
      <c r="AB8" s="35"/>
      <c r="AC8" s="33"/>
      <c r="AD8" s="34"/>
      <c r="AE8" s="42"/>
      <c r="AF8" s="42"/>
      <c r="AG8" s="42"/>
      <c r="AH8" s="42"/>
      <c r="AI8" s="35"/>
      <c r="AJ8" s="34"/>
      <c r="AK8" s="44"/>
      <c r="AL8" s="35">
        <f>AM8+AN8+AO8+AQ8+AR8+AU8+AV8+AW8+AX8+AY8</f>
        <v>0</v>
      </c>
      <c r="AM8" s="45"/>
      <c r="AN8" s="34"/>
      <c r="AO8" s="46"/>
      <c r="AP8" s="46"/>
      <c r="AQ8" s="42"/>
      <c r="AR8" s="42"/>
      <c r="AS8" s="42"/>
      <c r="AT8" s="42"/>
      <c r="AU8" s="42"/>
      <c r="AV8" s="42"/>
      <c r="AW8" s="42"/>
      <c r="AX8" s="42"/>
      <c r="AY8" s="42"/>
      <c r="AZ8" s="45"/>
      <c r="BA8" s="45"/>
      <c r="BB8" s="45"/>
      <c r="BC8" s="45"/>
      <c r="BD8" s="40"/>
    </row>
    <row r="9" spans="1:56" ht="12.75">
      <c r="A9" s="47">
        <v>210</v>
      </c>
      <c r="B9" s="31">
        <f>C9+D9+E9</f>
        <v>897.9000000000001</v>
      </c>
      <c r="C9" s="31">
        <f>C10+C20</f>
        <v>0</v>
      </c>
      <c r="D9" s="31">
        <f>D10+D15+D21</f>
        <v>533.6</v>
      </c>
      <c r="E9" s="31">
        <f>E10+E15+E21</f>
        <v>364.3</v>
      </c>
      <c r="F9" s="31">
        <f>F10+F15+F21</f>
        <v>0</v>
      </c>
      <c r="G9" s="31">
        <f>G10+G15+G21</f>
        <v>0</v>
      </c>
      <c r="H9" s="31"/>
      <c r="I9" s="31">
        <f>I10+I20</f>
        <v>522.9</v>
      </c>
      <c r="J9" s="31"/>
      <c r="K9" s="31"/>
      <c r="L9" s="31"/>
      <c r="M9" s="31"/>
      <c r="N9" s="31"/>
      <c r="O9" s="31">
        <f>O10+O15+O21</f>
        <v>52.8</v>
      </c>
      <c r="P9" s="31"/>
      <c r="Q9" s="31"/>
      <c r="R9" s="33"/>
      <c r="S9" s="33"/>
      <c r="T9" s="31">
        <f>T10+T15+T21</f>
        <v>0</v>
      </c>
      <c r="U9" s="33">
        <v>0</v>
      </c>
      <c r="V9" s="33"/>
      <c r="W9" s="31"/>
      <c r="X9" s="31"/>
      <c r="Y9" s="31"/>
      <c r="Z9" s="31"/>
      <c r="AA9" s="31"/>
      <c r="AB9" s="35">
        <f>AB10+AB15+AB21</f>
        <v>0</v>
      </c>
      <c r="AC9" s="33"/>
      <c r="AD9" s="34">
        <f>AD10+AD20</f>
        <v>643.4</v>
      </c>
      <c r="AE9" s="31">
        <f>AE10+AE20</f>
        <v>597.4</v>
      </c>
      <c r="AF9" s="31"/>
      <c r="AG9" s="32"/>
      <c r="AH9" s="31"/>
      <c r="AI9" s="35">
        <f>AI10+AI20</f>
        <v>1240.8</v>
      </c>
      <c r="AJ9" s="34"/>
      <c r="AK9" s="44">
        <f>AK10+AK15+AK20</f>
        <v>2714.4</v>
      </c>
      <c r="AL9" s="35">
        <f>AL10+AL20</f>
        <v>2714.4</v>
      </c>
      <c r="AM9" s="31">
        <f>AM10+AM20</f>
        <v>0</v>
      </c>
      <c r="AN9" s="48">
        <f aca="true" t="shared" si="1" ref="AN9:BD9">AN10+AN15+AN21</f>
        <v>0</v>
      </c>
      <c r="AO9" s="31">
        <f t="shared" si="1"/>
        <v>1501.3</v>
      </c>
      <c r="AP9" s="31">
        <f>AP10+AP21</f>
        <v>0</v>
      </c>
      <c r="AQ9" s="31">
        <f t="shared" si="1"/>
        <v>0</v>
      </c>
      <c r="AR9" s="31">
        <f t="shared" si="1"/>
        <v>0</v>
      </c>
      <c r="AS9" s="31">
        <f>AS10+AS20</f>
        <v>626.7</v>
      </c>
      <c r="AT9" s="31">
        <f>AT12+AT21+AT33</f>
        <v>533.6</v>
      </c>
      <c r="AU9" s="31">
        <f t="shared" si="1"/>
        <v>52.8</v>
      </c>
      <c r="AV9" s="31">
        <f t="shared" si="1"/>
        <v>0</v>
      </c>
      <c r="AW9" s="31">
        <f t="shared" si="1"/>
        <v>0</v>
      </c>
      <c r="AX9" s="31">
        <f t="shared" si="1"/>
        <v>0</v>
      </c>
      <c r="AY9" s="31">
        <f t="shared" si="1"/>
        <v>0</v>
      </c>
      <c r="AZ9" s="39"/>
      <c r="BA9" s="39"/>
      <c r="BB9" s="39"/>
      <c r="BC9" s="39"/>
      <c r="BD9" s="40">
        <f t="shared" si="1"/>
        <v>0</v>
      </c>
    </row>
    <row r="10" spans="1:56" ht="12.75">
      <c r="A10" s="49">
        <v>211</v>
      </c>
      <c r="B10" s="42">
        <f>C10+D10+E10+I10</f>
        <v>1091.3000000000002</v>
      </c>
      <c r="C10" s="42">
        <f>C14</f>
        <v>0</v>
      </c>
      <c r="D10" s="42">
        <f>D12</f>
        <v>409.9</v>
      </c>
      <c r="E10" s="42">
        <f>E11+E13</f>
        <v>279.8</v>
      </c>
      <c r="F10" s="42"/>
      <c r="G10" s="42"/>
      <c r="H10" s="42"/>
      <c r="I10" s="42">
        <f>I11</f>
        <v>401.6</v>
      </c>
      <c r="J10" s="42"/>
      <c r="K10" s="42"/>
      <c r="L10" s="42"/>
      <c r="M10" s="42"/>
      <c r="N10" s="42"/>
      <c r="O10" s="42">
        <f>O14</f>
        <v>40.6</v>
      </c>
      <c r="P10" s="42"/>
      <c r="Q10" s="42"/>
      <c r="R10" s="43"/>
      <c r="S10" s="43"/>
      <c r="T10" s="42"/>
      <c r="U10" s="43"/>
      <c r="V10" s="43"/>
      <c r="W10" s="42"/>
      <c r="X10" s="42"/>
      <c r="Y10" s="42"/>
      <c r="Z10" s="42"/>
      <c r="AA10" s="42"/>
      <c r="AB10" s="35">
        <f>W10+Y10+AA10</f>
        <v>0</v>
      </c>
      <c r="AC10" s="33"/>
      <c r="AD10" s="34">
        <f>AD11</f>
        <v>494.2</v>
      </c>
      <c r="AE10" s="42">
        <f>AE11</f>
        <v>458.8</v>
      </c>
      <c r="AF10" s="42"/>
      <c r="AG10" s="42"/>
      <c r="AH10" s="42"/>
      <c r="AI10" s="35">
        <f>AD10+AE10</f>
        <v>953</v>
      </c>
      <c r="AJ10" s="34"/>
      <c r="AK10" s="44">
        <f>D10+E10+I10+O10+AI10</f>
        <v>2084.9</v>
      </c>
      <c r="AL10" s="35">
        <f>AL11+AL12+AL13+AL14</f>
        <v>2084.9</v>
      </c>
      <c r="AM10" s="42"/>
      <c r="AN10" s="42"/>
      <c r="AO10" s="50">
        <f>AO11+AO12+AO13+AO14</f>
        <v>1153.1</v>
      </c>
      <c r="AP10" s="42"/>
      <c r="AQ10" s="42"/>
      <c r="AR10" s="42"/>
      <c r="AS10" s="42">
        <f>AS11</f>
        <v>481.3</v>
      </c>
      <c r="AT10" s="42"/>
      <c r="AU10" s="42">
        <f>AU14</f>
        <v>40.6</v>
      </c>
      <c r="AV10" s="42"/>
      <c r="AW10" s="42"/>
      <c r="AX10" s="42"/>
      <c r="AY10" s="42"/>
      <c r="AZ10" s="45"/>
      <c r="BA10" s="45"/>
      <c r="BB10" s="45"/>
      <c r="BC10" s="45"/>
      <c r="BD10" s="40"/>
    </row>
    <row r="11" spans="1:56" ht="12.75">
      <c r="A11" s="41" t="s">
        <v>9</v>
      </c>
      <c r="B11" s="42">
        <f>I11</f>
        <v>401.6</v>
      </c>
      <c r="C11" s="42"/>
      <c r="D11" s="42"/>
      <c r="E11" s="42"/>
      <c r="F11" s="42"/>
      <c r="G11" s="42"/>
      <c r="H11" s="42"/>
      <c r="I11" s="50">
        <v>401.6</v>
      </c>
      <c r="J11" s="50"/>
      <c r="K11" s="50"/>
      <c r="L11" s="50"/>
      <c r="M11" s="50"/>
      <c r="N11" s="50"/>
      <c r="O11" s="42"/>
      <c r="P11" s="42"/>
      <c r="Q11" s="42"/>
      <c r="R11" s="43"/>
      <c r="S11" s="43"/>
      <c r="T11" s="42"/>
      <c r="U11" s="43"/>
      <c r="V11" s="43"/>
      <c r="W11" s="42"/>
      <c r="X11" s="42"/>
      <c r="Y11" s="42"/>
      <c r="Z11" s="42"/>
      <c r="AA11" s="42"/>
      <c r="AB11" s="35">
        <f>W11+Y11+AA11</f>
        <v>0</v>
      </c>
      <c r="AC11" s="33"/>
      <c r="AD11" s="34">
        <v>494.2</v>
      </c>
      <c r="AE11" s="42">
        <v>458.8</v>
      </c>
      <c r="AF11" s="42"/>
      <c r="AG11" s="42"/>
      <c r="AH11" s="42"/>
      <c r="AI11" s="35">
        <f>AE11+AG11+AD11</f>
        <v>953</v>
      </c>
      <c r="AJ11" s="34"/>
      <c r="AK11" s="44">
        <f>B11+AI11</f>
        <v>1354.6</v>
      </c>
      <c r="AL11" s="35">
        <f>AO11+AS11</f>
        <v>1354.6</v>
      </c>
      <c r="AM11" s="42"/>
      <c r="AN11" s="42"/>
      <c r="AO11" s="42">
        <v>873.3</v>
      </c>
      <c r="AP11" s="42"/>
      <c r="AQ11" s="42"/>
      <c r="AR11" s="42"/>
      <c r="AS11" s="42">
        <v>481.3</v>
      </c>
      <c r="AT11" s="42"/>
      <c r="AU11" s="42"/>
      <c r="AV11" s="42"/>
      <c r="AW11" s="42"/>
      <c r="AX11" s="42"/>
      <c r="AY11" s="42"/>
      <c r="AZ11" s="45"/>
      <c r="BA11" s="45"/>
      <c r="BB11" s="45"/>
      <c r="BC11" s="45"/>
      <c r="BD11" s="40"/>
    </row>
    <row r="12" spans="1:56" ht="12.75">
      <c r="A12" s="41" t="s">
        <v>10</v>
      </c>
      <c r="B12" s="42">
        <f>D12</f>
        <v>409.9</v>
      </c>
      <c r="C12" s="42"/>
      <c r="D12" s="42">
        <v>409.9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43"/>
      <c r="T12" s="42"/>
      <c r="U12" s="43"/>
      <c r="V12" s="43"/>
      <c r="W12" s="42"/>
      <c r="X12" s="42"/>
      <c r="Y12" s="42"/>
      <c r="Z12" s="42"/>
      <c r="AA12" s="42"/>
      <c r="AB12" s="35"/>
      <c r="AC12" s="33"/>
      <c r="AD12" s="34"/>
      <c r="AE12" s="42"/>
      <c r="AF12" s="42"/>
      <c r="AG12" s="42"/>
      <c r="AH12" s="42"/>
      <c r="AI12" s="35"/>
      <c r="AJ12" s="34"/>
      <c r="AK12" s="44">
        <f>D12</f>
        <v>409.9</v>
      </c>
      <c r="AL12" s="35">
        <f>AT12</f>
        <v>409.9</v>
      </c>
      <c r="AM12" s="42"/>
      <c r="AN12" s="42"/>
      <c r="AO12" s="42"/>
      <c r="AP12" s="42"/>
      <c r="AQ12" s="42"/>
      <c r="AR12" s="42"/>
      <c r="AS12" s="42"/>
      <c r="AT12" s="42">
        <v>409.9</v>
      </c>
      <c r="AU12" s="42"/>
      <c r="AV12" s="42"/>
      <c r="AW12" s="42"/>
      <c r="AX12" s="42"/>
      <c r="AY12" s="42"/>
      <c r="AZ12" s="45"/>
      <c r="BA12" s="45"/>
      <c r="BB12" s="45"/>
      <c r="BC12" s="45"/>
      <c r="BD12" s="40"/>
    </row>
    <row r="13" spans="1:56" ht="12.75">
      <c r="A13" s="41" t="s">
        <v>11</v>
      </c>
      <c r="B13" s="42">
        <f>E13</f>
        <v>279.8</v>
      </c>
      <c r="C13" s="42"/>
      <c r="D13" s="42"/>
      <c r="E13" s="42">
        <v>279.8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43"/>
      <c r="T13" s="42"/>
      <c r="U13" s="43"/>
      <c r="V13" s="43"/>
      <c r="W13" s="42"/>
      <c r="X13" s="42"/>
      <c r="Y13" s="42"/>
      <c r="Z13" s="42"/>
      <c r="AA13" s="42"/>
      <c r="AB13" s="35"/>
      <c r="AC13" s="33"/>
      <c r="AD13" s="34"/>
      <c r="AE13" s="42"/>
      <c r="AF13" s="42"/>
      <c r="AG13" s="42"/>
      <c r="AH13" s="42"/>
      <c r="AI13" s="35"/>
      <c r="AJ13" s="34"/>
      <c r="AK13" s="44">
        <f>E13</f>
        <v>279.8</v>
      </c>
      <c r="AL13" s="35">
        <f>AM13+AO13+AP13</f>
        <v>279.8</v>
      </c>
      <c r="AM13" s="42"/>
      <c r="AN13" s="42"/>
      <c r="AO13" s="42">
        <v>279.8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5"/>
      <c r="BA13" s="45"/>
      <c r="BB13" s="45"/>
      <c r="BC13" s="45"/>
      <c r="BD13" s="40"/>
    </row>
    <row r="14" spans="1:56" ht="12" customHeight="1">
      <c r="A14" s="41" t="s">
        <v>13</v>
      </c>
      <c r="B14" s="42">
        <f>C14</f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>
        <v>40.6</v>
      </c>
      <c r="P14" s="42"/>
      <c r="Q14" s="42"/>
      <c r="R14" s="43"/>
      <c r="S14" s="43"/>
      <c r="T14" s="42"/>
      <c r="U14" s="43"/>
      <c r="V14" s="43"/>
      <c r="W14" s="42"/>
      <c r="X14" s="42"/>
      <c r="Y14" s="42"/>
      <c r="Z14" s="42"/>
      <c r="AA14" s="42"/>
      <c r="AB14" s="35"/>
      <c r="AC14" s="33"/>
      <c r="AD14" s="34"/>
      <c r="AE14" s="42"/>
      <c r="AF14" s="42"/>
      <c r="AG14" s="42"/>
      <c r="AH14" s="42"/>
      <c r="AI14" s="35"/>
      <c r="AJ14" s="34"/>
      <c r="AK14" s="44">
        <f>B14+O14</f>
        <v>40.6</v>
      </c>
      <c r="AL14" s="35">
        <f>AO14+AU14</f>
        <v>40.6</v>
      </c>
      <c r="AM14" s="42"/>
      <c r="AN14" s="42"/>
      <c r="AO14" s="42"/>
      <c r="AP14" s="42"/>
      <c r="AQ14" s="42"/>
      <c r="AR14" s="42"/>
      <c r="AS14" s="42"/>
      <c r="AT14" s="42"/>
      <c r="AU14" s="42">
        <v>40.6</v>
      </c>
      <c r="AV14" s="42"/>
      <c r="AW14" s="42"/>
      <c r="AX14" s="42"/>
      <c r="AY14" s="42"/>
      <c r="AZ14" s="45"/>
      <c r="BA14" s="45"/>
      <c r="BB14" s="45"/>
      <c r="BC14" s="45"/>
      <c r="BD14" s="40"/>
    </row>
    <row r="15" spans="1:56" ht="12.75" hidden="1">
      <c r="A15" s="29"/>
      <c r="B15" s="31">
        <f>B17+B18+B19</f>
        <v>0</v>
      </c>
      <c r="C15" s="31"/>
      <c r="D15" s="31">
        <f>D17+D18+D19</f>
        <v>0</v>
      </c>
      <c r="E15" s="31">
        <f>E17+E18+E19</f>
        <v>0</v>
      </c>
      <c r="F15" s="31">
        <f>F17+F18+F19</f>
        <v>0</v>
      </c>
      <c r="G15" s="31">
        <f>G17+G18+G19</f>
        <v>0</v>
      </c>
      <c r="H15" s="31"/>
      <c r="I15" s="31"/>
      <c r="J15" s="31"/>
      <c r="K15" s="31"/>
      <c r="L15" s="31"/>
      <c r="M15" s="31"/>
      <c r="N15" s="31"/>
      <c r="O15" s="31">
        <f>O17+O18+O19</f>
        <v>0</v>
      </c>
      <c r="P15" s="31"/>
      <c r="Q15" s="31"/>
      <c r="R15" s="31"/>
      <c r="S15" s="31"/>
      <c r="T15" s="31">
        <f>T17+T18+T19</f>
        <v>0</v>
      </c>
      <c r="U15" s="31">
        <f>U17+U18+U19</f>
        <v>0</v>
      </c>
      <c r="V15" s="31"/>
      <c r="W15" s="31"/>
      <c r="X15" s="31"/>
      <c r="Y15" s="31"/>
      <c r="Z15" s="31"/>
      <c r="AA15" s="31"/>
      <c r="AB15" s="35">
        <f>AB16+AB17</f>
        <v>0</v>
      </c>
      <c r="AC15" s="33"/>
      <c r="AD15" s="34"/>
      <c r="AE15" s="31">
        <f>AE17+AE18+AE19</f>
        <v>0</v>
      </c>
      <c r="AF15" s="31"/>
      <c r="AG15" s="32"/>
      <c r="AH15" s="31"/>
      <c r="AI15" s="35">
        <f>AI17</f>
        <v>0</v>
      </c>
      <c r="AJ15" s="34"/>
      <c r="AK15" s="44">
        <f>B15+F15+G15+S15+T15+U15+W15+Y15+Z15+AA15+AE15+AG15</f>
        <v>0</v>
      </c>
      <c r="AL15" s="35">
        <f>AM15+AN15+AO15+AQ15+AR15+AU15+AV15+AW15+AX15+AY15</f>
        <v>0</v>
      </c>
      <c r="AM15" s="31"/>
      <c r="AN15" s="31">
        <f>AN17+AN18+AN19</f>
        <v>0</v>
      </c>
      <c r="AO15" s="31">
        <f>AO16+AO17+AO18+AO19</f>
        <v>0</v>
      </c>
      <c r="AP15" s="31"/>
      <c r="AQ15" s="31">
        <f aca="true" t="shared" si="2" ref="AQ15:BD15">AQ17+AQ18+AQ19</f>
        <v>0</v>
      </c>
      <c r="AR15" s="31">
        <f>AR16</f>
        <v>0</v>
      </c>
      <c r="AS15" s="31"/>
      <c r="AT15" s="31"/>
      <c r="AU15" s="31">
        <f t="shared" si="2"/>
        <v>0</v>
      </c>
      <c r="AV15" s="31">
        <f t="shared" si="2"/>
        <v>0</v>
      </c>
      <c r="AW15" s="31">
        <f t="shared" si="2"/>
        <v>0</v>
      </c>
      <c r="AX15" s="31">
        <f t="shared" si="2"/>
        <v>0</v>
      </c>
      <c r="AY15" s="31">
        <f t="shared" si="2"/>
        <v>0</v>
      </c>
      <c r="AZ15" s="39"/>
      <c r="BA15" s="39"/>
      <c r="BB15" s="39"/>
      <c r="BC15" s="39"/>
      <c r="BD15" s="40">
        <f t="shared" si="2"/>
        <v>0</v>
      </c>
    </row>
    <row r="16" spans="1:56" ht="12.75" hidden="1">
      <c r="A16" s="5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5">
        <f>W16+Y16</f>
        <v>0</v>
      </c>
      <c r="AC16" s="33"/>
      <c r="AD16" s="34"/>
      <c r="AE16" s="34"/>
      <c r="AF16" s="34"/>
      <c r="AG16" s="34"/>
      <c r="AH16" s="34"/>
      <c r="AI16" s="35"/>
      <c r="AJ16" s="34"/>
      <c r="AK16" s="44">
        <f>AB16</f>
        <v>0</v>
      </c>
      <c r="AL16" s="35">
        <f>AM16+AN16+AO16+AQ16+AR16+AU16+AV16+AW16+AX16+AY16</f>
        <v>0</v>
      </c>
      <c r="AM16" s="34"/>
      <c r="AN16" s="34">
        <v>0</v>
      </c>
      <c r="AO16" s="34">
        <v>0</v>
      </c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52"/>
      <c r="BA16" s="52"/>
      <c r="BB16" s="52"/>
      <c r="BC16" s="52"/>
      <c r="BD16" s="40"/>
    </row>
    <row r="17" spans="1:56" ht="11.25" customHeight="1" hidden="1">
      <c r="A17" s="41"/>
      <c r="B17" s="42">
        <f>D17+E17</f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43"/>
      <c r="T17" s="42"/>
      <c r="U17" s="43"/>
      <c r="V17" s="43"/>
      <c r="W17" s="42"/>
      <c r="X17" s="42"/>
      <c r="Y17" s="42"/>
      <c r="Z17" s="42"/>
      <c r="AA17" s="42"/>
      <c r="AB17" s="35">
        <f>W17+Y17+AA17</f>
        <v>0</v>
      </c>
      <c r="AC17" s="33"/>
      <c r="AD17" s="34"/>
      <c r="AE17" s="42"/>
      <c r="AF17" s="42"/>
      <c r="AG17" s="50"/>
      <c r="AH17" s="42"/>
      <c r="AI17" s="35">
        <f>AE17+AG17</f>
        <v>0</v>
      </c>
      <c r="AJ17" s="34"/>
      <c r="AK17" s="44">
        <f>AB17+AI17</f>
        <v>0</v>
      </c>
      <c r="AL17" s="35">
        <f>AM17+AN17+AO17+AQ17+AR17+AU17+AV17+AW17+AX17+AY17</f>
        <v>0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5"/>
      <c r="BA17" s="45"/>
      <c r="BB17" s="45"/>
      <c r="BC17" s="45"/>
      <c r="BD17" s="40"/>
    </row>
    <row r="18" spans="1:56" ht="12.75" hidden="1">
      <c r="A18" s="41"/>
      <c r="B18" s="42">
        <f>D18+E18</f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3"/>
      <c r="T18" s="42"/>
      <c r="U18" s="43"/>
      <c r="V18" s="43"/>
      <c r="W18" s="42"/>
      <c r="X18" s="42"/>
      <c r="Y18" s="42"/>
      <c r="Z18" s="42"/>
      <c r="AA18" s="42"/>
      <c r="AB18" s="35"/>
      <c r="AC18" s="33"/>
      <c r="AD18" s="34">
        <f>AD20+AD37+AD66</f>
        <v>816.5999999999999</v>
      </c>
      <c r="AE18" s="42"/>
      <c r="AF18" s="42"/>
      <c r="AG18" s="42"/>
      <c r="AH18" s="42"/>
      <c r="AI18" s="35"/>
      <c r="AJ18" s="34"/>
      <c r="AK18" s="44">
        <v>33</v>
      </c>
      <c r="AL18" s="35">
        <f>AM18+AN18+AO18+AQ18+AR18+AU18+AV18+AW18+AX18+AY18</f>
        <v>0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5"/>
      <c r="BA18" s="45"/>
      <c r="BB18" s="45"/>
      <c r="BC18" s="45"/>
      <c r="BD18" s="40"/>
    </row>
    <row r="19" spans="1:56" ht="12.75" hidden="1">
      <c r="A19" s="41"/>
      <c r="B19" s="42">
        <f>D19+E19</f>
        <v>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  <c r="S19" s="43"/>
      <c r="T19" s="42"/>
      <c r="U19" s="43"/>
      <c r="V19" s="43"/>
      <c r="W19" s="42"/>
      <c r="X19" s="42"/>
      <c r="Y19" s="42"/>
      <c r="Z19" s="42"/>
      <c r="AA19" s="42"/>
      <c r="AB19" s="35"/>
      <c r="AC19" s="33"/>
      <c r="AD19" s="34">
        <f>AD21+AD38+AD67</f>
        <v>170.2</v>
      </c>
      <c r="AE19" s="42"/>
      <c r="AF19" s="42"/>
      <c r="AG19" s="42"/>
      <c r="AH19" s="42"/>
      <c r="AI19" s="35"/>
      <c r="AJ19" s="34"/>
      <c r="AK19" s="44">
        <v>102</v>
      </c>
      <c r="AL19" s="35">
        <f>AM19+AN19+AO19+AQ19+AR19+AU19+AV19+AW19+AX19+AY19</f>
        <v>0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5"/>
      <c r="BA19" s="45"/>
      <c r="BB19" s="45"/>
      <c r="BC19" s="45"/>
      <c r="BD19" s="40"/>
    </row>
    <row r="20" spans="1:56" ht="12.75">
      <c r="A20" s="49">
        <v>213</v>
      </c>
      <c r="B20" s="42">
        <f>B21</f>
        <v>329.5</v>
      </c>
      <c r="C20" s="42">
        <f>C21</f>
        <v>0</v>
      </c>
      <c r="D20" s="42">
        <f>D21</f>
        <v>123.7</v>
      </c>
      <c r="E20" s="42">
        <f>E21</f>
        <v>84.5</v>
      </c>
      <c r="F20" s="42"/>
      <c r="G20" s="42"/>
      <c r="H20" s="42"/>
      <c r="I20" s="42">
        <f>I21</f>
        <v>121.3</v>
      </c>
      <c r="J20" s="42"/>
      <c r="K20" s="42"/>
      <c r="L20" s="42"/>
      <c r="M20" s="42"/>
      <c r="N20" s="42"/>
      <c r="O20" s="42">
        <f>O21</f>
        <v>12.2</v>
      </c>
      <c r="P20" s="42"/>
      <c r="Q20" s="42"/>
      <c r="R20" s="43"/>
      <c r="S20" s="43"/>
      <c r="T20" s="42"/>
      <c r="U20" s="43"/>
      <c r="V20" s="43"/>
      <c r="W20" s="42"/>
      <c r="X20" s="42"/>
      <c r="Y20" s="42"/>
      <c r="Z20" s="42"/>
      <c r="AA20" s="42"/>
      <c r="AB20" s="35">
        <f>W20+Y20+AA20</f>
        <v>0</v>
      </c>
      <c r="AC20" s="33"/>
      <c r="AD20" s="34">
        <f>AD21</f>
        <v>149.2</v>
      </c>
      <c r="AE20" s="42">
        <f>AE21</f>
        <v>138.6</v>
      </c>
      <c r="AF20" s="42"/>
      <c r="AG20" s="42"/>
      <c r="AH20" s="42"/>
      <c r="AI20" s="35">
        <f>AI21</f>
        <v>287.79999999999995</v>
      </c>
      <c r="AJ20" s="34"/>
      <c r="AK20" s="44">
        <f>D20+E20+I20+O20+AI20</f>
        <v>629.5</v>
      </c>
      <c r="AL20" s="35">
        <f>AL21</f>
        <v>629.5000000000001</v>
      </c>
      <c r="AM20" s="42"/>
      <c r="AN20" s="42"/>
      <c r="AO20" s="42">
        <f>AO21</f>
        <v>348.2</v>
      </c>
      <c r="AP20" s="42"/>
      <c r="AQ20" s="42"/>
      <c r="AR20" s="42"/>
      <c r="AS20" s="42">
        <f>AS21</f>
        <v>145.4</v>
      </c>
      <c r="AT20" s="42"/>
      <c r="AU20" s="42">
        <f>AU21</f>
        <v>12.2</v>
      </c>
      <c r="AV20" s="42"/>
      <c r="AW20" s="42"/>
      <c r="AX20" s="42"/>
      <c r="AY20" s="42"/>
      <c r="AZ20" s="45"/>
      <c r="BA20" s="45"/>
      <c r="BB20" s="45"/>
      <c r="BC20" s="45"/>
      <c r="BD20" s="40"/>
    </row>
    <row r="21" spans="1:56" ht="12.75">
      <c r="A21" s="49" t="s">
        <v>12</v>
      </c>
      <c r="B21" s="42">
        <f>D21+E21+I21</f>
        <v>329.5</v>
      </c>
      <c r="C21" s="42"/>
      <c r="D21" s="42">
        <v>123.7</v>
      </c>
      <c r="E21" s="42">
        <v>84.5</v>
      </c>
      <c r="F21" s="42"/>
      <c r="G21" s="42"/>
      <c r="H21" s="42"/>
      <c r="I21" s="42">
        <v>121.3</v>
      </c>
      <c r="J21" s="42"/>
      <c r="K21" s="42"/>
      <c r="L21" s="42"/>
      <c r="M21" s="42"/>
      <c r="N21" s="42"/>
      <c r="O21" s="42">
        <v>12.2</v>
      </c>
      <c r="P21" s="42"/>
      <c r="Q21" s="42"/>
      <c r="R21" s="43"/>
      <c r="S21" s="43"/>
      <c r="T21" s="42"/>
      <c r="U21" s="43"/>
      <c r="V21" s="43"/>
      <c r="W21" s="42"/>
      <c r="X21" s="42"/>
      <c r="Y21" s="42"/>
      <c r="Z21" s="42"/>
      <c r="AA21" s="42"/>
      <c r="AB21" s="35">
        <f>W21+Y21+AA21</f>
        <v>0</v>
      </c>
      <c r="AC21" s="33"/>
      <c r="AD21" s="34">
        <v>149.2</v>
      </c>
      <c r="AE21" s="42">
        <v>138.6</v>
      </c>
      <c r="AF21" s="42"/>
      <c r="AG21" s="42"/>
      <c r="AH21" s="42"/>
      <c r="AI21" s="35">
        <f>AD21+AE21+AG21</f>
        <v>287.79999999999995</v>
      </c>
      <c r="AJ21" s="34"/>
      <c r="AK21" s="44">
        <f>B21+O21+AI21</f>
        <v>629.5</v>
      </c>
      <c r="AL21" s="35">
        <f>AO21+AS21+AT21+AU21</f>
        <v>629.5000000000001</v>
      </c>
      <c r="AM21" s="42"/>
      <c r="AN21" s="42"/>
      <c r="AO21" s="42">
        <v>348.2</v>
      </c>
      <c r="AP21" s="42"/>
      <c r="AQ21" s="42"/>
      <c r="AR21" s="42"/>
      <c r="AS21" s="42">
        <v>145.4</v>
      </c>
      <c r="AT21" s="42">
        <v>123.7</v>
      </c>
      <c r="AU21" s="42">
        <v>12.2</v>
      </c>
      <c r="AV21" s="42"/>
      <c r="AW21" s="42"/>
      <c r="AX21" s="42"/>
      <c r="AY21" s="42"/>
      <c r="AZ21" s="45"/>
      <c r="BA21" s="45"/>
      <c r="BB21" s="45"/>
      <c r="BC21" s="45"/>
      <c r="BD21" s="40"/>
    </row>
    <row r="22" spans="1:56" ht="12.75">
      <c r="A22" s="49">
        <v>200</v>
      </c>
      <c r="B22" s="53">
        <f>B23</f>
        <v>0</v>
      </c>
      <c r="C22" s="42"/>
      <c r="D22" s="42"/>
      <c r="E22" s="53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43"/>
      <c r="T22" s="42"/>
      <c r="U22" s="43"/>
      <c r="V22" s="43"/>
      <c r="W22" s="42"/>
      <c r="X22" s="42"/>
      <c r="Y22" s="42"/>
      <c r="Z22" s="42"/>
      <c r="AA22" s="42"/>
      <c r="AB22" s="35"/>
      <c r="AC22" s="33"/>
      <c r="AD22" s="34"/>
      <c r="AE22" s="42"/>
      <c r="AF22" s="42"/>
      <c r="AG22" s="42"/>
      <c r="AH22" s="42"/>
      <c r="AI22" s="35"/>
      <c r="AJ22" s="34"/>
      <c r="AK22" s="54">
        <f>B22+Q22</f>
        <v>0</v>
      </c>
      <c r="AL22" s="55">
        <f>AM22</f>
        <v>0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5"/>
      <c r="BA22" s="45"/>
      <c r="BB22" s="45"/>
      <c r="BC22" s="45"/>
      <c r="BD22" s="40"/>
    </row>
    <row r="23" spans="1:56" ht="12.75">
      <c r="A23" s="49">
        <v>222</v>
      </c>
      <c r="B23" s="53">
        <f>B24</f>
        <v>0</v>
      </c>
      <c r="C23" s="42"/>
      <c r="D23" s="42"/>
      <c r="E23" s="53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  <c r="S23" s="43"/>
      <c r="T23" s="42"/>
      <c r="U23" s="43"/>
      <c r="V23" s="43"/>
      <c r="W23" s="42"/>
      <c r="X23" s="42"/>
      <c r="Y23" s="42"/>
      <c r="Z23" s="42"/>
      <c r="AA23" s="42"/>
      <c r="AB23" s="35"/>
      <c r="AC23" s="33"/>
      <c r="AD23" s="34"/>
      <c r="AE23" s="42"/>
      <c r="AF23" s="42"/>
      <c r="AG23" s="42"/>
      <c r="AH23" s="42"/>
      <c r="AI23" s="35"/>
      <c r="AJ23" s="34"/>
      <c r="AK23" s="36">
        <f>B22+Q22</f>
        <v>0</v>
      </c>
      <c r="AL23" s="35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5"/>
      <c r="BA23" s="45"/>
      <c r="BB23" s="45"/>
      <c r="BC23" s="45"/>
      <c r="BD23" s="40"/>
    </row>
    <row r="24" spans="1:56" ht="12.75">
      <c r="A24" s="49" t="s">
        <v>48</v>
      </c>
      <c r="B24" s="53">
        <f>E24</f>
        <v>0</v>
      </c>
      <c r="C24" s="42"/>
      <c r="D24" s="42"/>
      <c r="E24" s="53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  <c r="S24" s="43"/>
      <c r="T24" s="42"/>
      <c r="U24" s="43"/>
      <c r="V24" s="43"/>
      <c r="W24" s="42"/>
      <c r="X24" s="42"/>
      <c r="Y24" s="42"/>
      <c r="Z24" s="42"/>
      <c r="AA24" s="42"/>
      <c r="AB24" s="35"/>
      <c r="AC24" s="33"/>
      <c r="AD24" s="34"/>
      <c r="AE24" s="42"/>
      <c r="AF24" s="42"/>
      <c r="AG24" s="42"/>
      <c r="AH24" s="42"/>
      <c r="AI24" s="35"/>
      <c r="AJ24" s="34"/>
      <c r="AK24" s="36">
        <f>B24+Q24</f>
        <v>0</v>
      </c>
      <c r="AL24" s="35">
        <f>AM24</f>
        <v>0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5"/>
      <c r="BA24" s="45"/>
      <c r="BB24" s="45"/>
      <c r="BC24" s="45"/>
      <c r="BD24" s="40"/>
    </row>
    <row r="25" spans="1:56" ht="12.75">
      <c r="A25" s="29">
        <v>220</v>
      </c>
      <c r="B25" s="31">
        <f>B27+B29+B31+B33+B42</f>
        <v>138.7</v>
      </c>
      <c r="C25" s="31">
        <f>C42</f>
        <v>120</v>
      </c>
      <c r="D25" s="31">
        <f>D27+D29+D31+D33+D42</f>
        <v>0</v>
      </c>
      <c r="E25" s="31">
        <f>E27+E29+E31+E42</f>
        <v>18.7</v>
      </c>
      <c r="F25" s="31">
        <f>F27+F29+F31+F33+F42</f>
        <v>0</v>
      </c>
      <c r="G25" s="31">
        <f>G27+G29+G31+G33+G42</f>
        <v>0</v>
      </c>
      <c r="H25" s="31"/>
      <c r="I25" s="31"/>
      <c r="J25" s="31">
        <f>J42</f>
        <v>0</v>
      </c>
      <c r="K25" s="31">
        <f>K33</f>
        <v>0</v>
      </c>
      <c r="L25" s="31"/>
      <c r="M25" s="31"/>
      <c r="N25" s="31"/>
      <c r="O25" s="31">
        <f>O27+O29+O31+O33+O42</f>
        <v>0</v>
      </c>
      <c r="P25" s="31">
        <f>P42</f>
        <v>0</v>
      </c>
      <c r="Q25" s="31">
        <f>Q33</f>
        <v>0</v>
      </c>
      <c r="R25" s="33"/>
      <c r="S25" s="33"/>
      <c r="T25" s="31"/>
      <c r="U25" s="33"/>
      <c r="V25" s="33"/>
      <c r="W25" s="31"/>
      <c r="X25" s="31"/>
      <c r="Y25" s="31"/>
      <c r="Z25" s="31"/>
      <c r="AA25" s="31"/>
      <c r="AB25" s="35"/>
      <c r="AC25" s="33"/>
      <c r="AD25" s="34">
        <f>AD42</f>
        <v>5.5</v>
      </c>
      <c r="AE25" s="31">
        <f>AE29+AE31+AE42</f>
        <v>33.3</v>
      </c>
      <c r="AF25" s="31">
        <f>AF33</f>
        <v>0</v>
      </c>
      <c r="AG25" s="31"/>
      <c r="AH25" s="31"/>
      <c r="AI25" s="35">
        <f>AI29+AI31+AI33+AI42</f>
        <v>38.8</v>
      </c>
      <c r="AJ25" s="34"/>
      <c r="AK25" s="44">
        <f>AK29+AK31+AK33+AK42+AK27</f>
        <v>177.5</v>
      </c>
      <c r="AL25" s="37">
        <f>AL29+AL31+AL33+AL42+AL27</f>
        <v>177.5</v>
      </c>
      <c r="AM25" s="31">
        <f>AM29+AM31+AM33+AM42+AM27</f>
        <v>25.6</v>
      </c>
      <c r="AN25" s="31">
        <f>AN29+AN31</f>
        <v>31.9</v>
      </c>
      <c r="AO25" s="31">
        <f>AO42</f>
        <v>0</v>
      </c>
      <c r="AP25" s="31"/>
      <c r="AQ25" s="31">
        <f>AQ27+AQ29+AQ31+AQ33+AQ42</f>
        <v>0</v>
      </c>
      <c r="AR25" s="31">
        <f>AR27+AR29+AR31+AR33+AR42</f>
        <v>0</v>
      </c>
      <c r="AS25" s="31"/>
      <c r="AT25" s="31">
        <f>AT42</f>
        <v>120</v>
      </c>
      <c r="AU25" s="31">
        <f>AU27+AU29+AU31+AU33+AU42</f>
        <v>0</v>
      </c>
      <c r="AV25" s="31">
        <f>AV27+AV29+AV31+AV33+AV42</f>
        <v>0</v>
      </c>
      <c r="AW25" s="31">
        <f>AW27+AW29+AW31+AW33+AW42</f>
        <v>0</v>
      </c>
      <c r="AX25" s="31">
        <f>AX27+AX29+AX31+AX33+AX42</f>
        <v>0</v>
      </c>
      <c r="AY25" s="31">
        <f>AY27+AY29+AY31+AY33+AY42</f>
        <v>0</v>
      </c>
      <c r="AZ25" s="39" t="e">
        <f>#REF!</f>
        <v>#REF!</v>
      </c>
      <c r="BA25" s="39"/>
      <c r="BB25" s="39">
        <f>BB42:BD42</f>
        <v>0</v>
      </c>
      <c r="BC25" s="39">
        <f>BC42</f>
        <v>0</v>
      </c>
      <c r="BD25" s="40">
        <f>BD42</f>
        <v>0</v>
      </c>
    </row>
    <row r="26" spans="1:56" ht="12.75">
      <c r="A26" s="41"/>
      <c r="B26" s="42">
        <f>D26+E26</f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43"/>
      <c r="T26" s="42"/>
      <c r="U26" s="43"/>
      <c r="V26" s="43"/>
      <c r="W26" s="42"/>
      <c r="X26" s="42"/>
      <c r="Y26" s="42"/>
      <c r="Z26" s="42"/>
      <c r="AA26" s="42"/>
      <c r="AB26" s="35"/>
      <c r="AC26" s="33"/>
      <c r="AD26" s="34"/>
      <c r="AE26" s="42"/>
      <c r="AF26" s="42"/>
      <c r="AG26" s="42"/>
      <c r="AH26" s="42"/>
      <c r="AI26" s="35"/>
      <c r="AJ26" s="34"/>
      <c r="AK26" s="44">
        <f>B26+F26+G26+S26+T26+U26+W26+Y26+Z26+AA26+AE26+AG26</f>
        <v>0</v>
      </c>
      <c r="AL26" s="35">
        <f>AM26+AN26+AO26+AQ26+AR26+AU26+AV26+AW26+AX26+AY26</f>
        <v>0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5"/>
      <c r="BA26" s="45"/>
      <c r="BB26" s="45"/>
      <c r="BC26" s="45"/>
      <c r="BD26" s="40"/>
    </row>
    <row r="27" spans="1:56" ht="12.75">
      <c r="A27" s="49">
        <v>221</v>
      </c>
      <c r="B27" s="42">
        <f>E27</f>
        <v>3</v>
      </c>
      <c r="C27" s="42"/>
      <c r="D27" s="42"/>
      <c r="E27" s="42">
        <f>E28</f>
        <v>3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43"/>
      <c r="T27" s="42"/>
      <c r="U27" s="43"/>
      <c r="V27" s="43"/>
      <c r="W27" s="42"/>
      <c r="X27" s="42"/>
      <c r="Y27" s="42"/>
      <c r="Z27" s="42"/>
      <c r="AA27" s="42"/>
      <c r="AB27" s="35"/>
      <c r="AC27" s="33"/>
      <c r="AD27" s="34"/>
      <c r="AE27" s="42">
        <f>AE28</f>
        <v>0</v>
      </c>
      <c r="AF27" s="42"/>
      <c r="AG27" s="42"/>
      <c r="AH27" s="42"/>
      <c r="AI27" s="35">
        <f>AI28</f>
        <v>0</v>
      </c>
      <c r="AJ27" s="34"/>
      <c r="AK27" s="44">
        <f>AK28</f>
        <v>3</v>
      </c>
      <c r="AL27" s="35">
        <f>AM27+AN27+AO27+AQ27+AR27+AU27+AV27+AW27+AX27+AY27</f>
        <v>3</v>
      </c>
      <c r="AM27" s="42">
        <f>AM28</f>
        <v>3</v>
      </c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5"/>
      <c r="BA27" s="45"/>
      <c r="BB27" s="45"/>
      <c r="BC27" s="45"/>
      <c r="BD27" s="40"/>
    </row>
    <row r="28" spans="1:56" ht="12.75">
      <c r="A28" s="41" t="s">
        <v>34</v>
      </c>
      <c r="B28" s="42">
        <f>E28</f>
        <v>3</v>
      </c>
      <c r="C28" s="42"/>
      <c r="D28" s="42"/>
      <c r="E28" s="42">
        <v>3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43"/>
      <c r="T28" s="42"/>
      <c r="U28" s="43"/>
      <c r="V28" s="43"/>
      <c r="W28" s="42"/>
      <c r="X28" s="42"/>
      <c r="Y28" s="42"/>
      <c r="Z28" s="42"/>
      <c r="AA28" s="42"/>
      <c r="AB28" s="35"/>
      <c r="AC28" s="33"/>
      <c r="AD28" s="34"/>
      <c r="AE28" s="42"/>
      <c r="AF28" s="42"/>
      <c r="AG28" s="42"/>
      <c r="AH28" s="42"/>
      <c r="AI28" s="35">
        <f>AE28</f>
        <v>0</v>
      </c>
      <c r="AJ28" s="34"/>
      <c r="AK28" s="44">
        <v>3</v>
      </c>
      <c r="AL28" s="35">
        <v>3</v>
      </c>
      <c r="AM28" s="42">
        <v>3</v>
      </c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5"/>
      <c r="BA28" s="45"/>
      <c r="BB28" s="45"/>
      <c r="BC28" s="45"/>
      <c r="BD28" s="40"/>
    </row>
    <row r="29" spans="1:56" ht="12.75">
      <c r="A29" s="49">
        <v>222</v>
      </c>
      <c r="B29" s="42">
        <v>2.6</v>
      </c>
      <c r="C29" s="42"/>
      <c r="D29" s="42"/>
      <c r="E29" s="42">
        <v>2.6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43"/>
      <c r="T29" s="42"/>
      <c r="U29" s="43"/>
      <c r="V29" s="43"/>
      <c r="W29" s="42"/>
      <c r="X29" s="42"/>
      <c r="Y29" s="42"/>
      <c r="Z29" s="42"/>
      <c r="AA29" s="42"/>
      <c r="AB29" s="35">
        <f>W29+Y29</f>
        <v>0</v>
      </c>
      <c r="AC29" s="33"/>
      <c r="AD29" s="34"/>
      <c r="AE29" s="42">
        <f>AE30</f>
        <v>4.5</v>
      </c>
      <c r="AF29" s="42"/>
      <c r="AG29" s="42"/>
      <c r="AH29" s="42"/>
      <c r="AI29" s="35">
        <f>AE29</f>
        <v>4.5</v>
      </c>
      <c r="AJ29" s="34"/>
      <c r="AK29" s="44">
        <f>B29+D29+F29+G29+S29+T29+U29+W29+Y29+Z29+AA29+AE29+AG29</f>
        <v>7.1</v>
      </c>
      <c r="AL29" s="35">
        <f>AM29+AN29+AO29+AQ29+AR29+AU29+AV29+AW29+AX29+AY29</f>
        <v>7.1</v>
      </c>
      <c r="AM29" s="42">
        <f>AM30</f>
        <v>2.1</v>
      </c>
      <c r="AN29" s="42">
        <f>AN30</f>
        <v>5</v>
      </c>
      <c r="AO29" s="42">
        <f>AO30</f>
        <v>0</v>
      </c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5"/>
      <c r="BA29" s="45"/>
      <c r="BB29" s="45"/>
      <c r="BC29" s="45"/>
      <c r="BD29" s="40"/>
    </row>
    <row r="30" spans="1:56" ht="12.75">
      <c r="A30" s="41" t="s">
        <v>14</v>
      </c>
      <c r="B30" s="42">
        <f>B29</f>
        <v>2.6</v>
      </c>
      <c r="C30" s="42"/>
      <c r="D30" s="42"/>
      <c r="E30" s="42">
        <f>E29</f>
        <v>2.6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43"/>
      <c r="T30" s="42"/>
      <c r="U30" s="43"/>
      <c r="V30" s="43"/>
      <c r="W30" s="42"/>
      <c r="X30" s="42"/>
      <c r="Y30" s="42"/>
      <c r="Z30" s="42"/>
      <c r="AA30" s="42"/>
      <c r="AB30" s="35">
        <v>34.9</v>
      </c>
      <c r="AC30" s="33"/>
      <c r="AD30" s="34"/>
      <c r="AE30" s="42">
        <v>4.5</v>
      </c>
      <c r="AF30" s="42"/>
      <c r="AG30" s="42"/>
      <c r="AH30" s="42"/>
      <c r="AI30" s="35">
        <f>AE30</f>
        <v>4.5</v>
      </c>
      <c r="AJ30" s="34"/>
      <c r="AK30" s="44">
        <f>AE30+B30</f>
        <v>7.1</v>
      </c>
      <c r="AL30" s="35">
        <f>AL29</f>
        <v>7.1</v>
      </c>
      <c r="AM30" s="42">
        <v>2.1</v>
      </c>
      <c r="AN30" s="42">
        <v>5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5"/>
      <c r="BA30" s="45"/>
      <c r="BB30" s="45"/>
      <c r="BC30" s="45"/>
      <c r="BD30" s="40"/>
    </row>
    <row r="31" spans="1:56" ht="12.75">
      <c r="A31" s="49">
        <v>223</v>
      </c>
      <c r="B31" s="42">
        <f>B32</f>
        <v>9.6</v>
      </c>
      <c r="C31" s="42"/>
      <c r="D31" s="42"/>
      <c r="E31" s="42">
        <f>E32</f>
        <v>9.6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43"/>
      <c r="T31" s="42"/>
      <c r="U31" s="43"/>
      <c r="V31" s="43"/>
      <c r="W31" s="42"/>
      <c r="X31" s="42"/>
      <c r="Y31" s="42"/>
      <c r="Z31" s="42"/>
      <c r="AA31" s="42"/>
      <c r="AB31" s="35">
        <v>106</v>
      </c>
      <c r="AC31" s="33"/>
      <c r="AD31" s="34"/>
      <c r="AE31" s="42">
        <f>AE32</f>
        <v>28.8</v>
      </c>
      <c r="AF31" s="42"/>
      <c r="AG31" s="42"/>
      <c r="AH31" s="42"/>
      <c r="AI31" s="35">
        <f>AI32</f>
        <v>28.8</v>
      </c>
      <c r="AJ31" s="34"/>
      <c r="AK31" s="44">
        <f>AK32</f>
        <v>38.4</v>
      </c>
      <c r="AL31" s="35">
        <f>AM31+AN31+AO31+AQ31+AR31+AU31+AV31+AW31+AX31+AY31</f>
        <v>38.4</v>
      </c>
      <c r="AM31" s="42">
        <f>AM32</f>
        <v>11.5</v>
      </c>
      <c r="AN31" s="42">
        <f>AN32</f>
        <v>26.9</v>
      </c>
      <c r="AO31" s="42">
        <f>AO32</f>
        <v>0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5"/>
      <c r="BA31" s="45"/>
      <c r="BB31" s="45"/>
      <c r="BC31" s="45"/>
      <c r="BD31" s="40"/>
    </row>
    <row r="32" spans="1:56" ht="12.75">
      <c r="A32" s="41" t="s">
        <v>15</v>
      </c>
      <c r="B32" s="42">
        <f>E32</f>
        <v>9.6</v>
      </c>
      <c r="C32" s="42"/>
      <c r="D32" s="42"/>
      <c r="E32" s="42">
        <v>9.6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3"/>
      <c r="T32" s="42"/>
      <c r="U32" s="43"/>
      <c r="V32" s="43"/>
      <c r="W32" s="42"/>
      <c r="X32" s="42"/>
      <c r="Y32" s="42"/>
      <c r="Z32" s="42"/>
      <c r="AA32" s="42"/>
      <c r="AB32" s="35">
        <f>W32+Y32</f>
        <v>0</v>
      </c>
      <c r="AC32" s="33"/>
      <c r="AD32" s="34"/>
      <c r="AE32" s="42">
        <v>28.8</v>
      </c>
      <c r="AF32" s="42"/>
      <c r="AG32" s="42"/>
      <c r="AH32" s="42"/>
      <c r="AI32" s="35">
        <f>AE32</f>
        <v>28.8</v>
      </c>
      <c r="AJ32" s="34"/>
      <c r="AK32" s="44">
        <f>AI32+B32</f>
        <v>38.4</v>
      </c>
      <c r="AL32" s="35">
        <f>AO32+AN32+AM32</f>
        <v>38.4</v>
      </c>
      <c r="AM32" s="42">
        <v>11.5</v>
      </c>
      <c r="AN32" s="42">
        <v>26.9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5"/>
      <c r="BA32" s="45"/>
      <c r="BB32" s="45"/>
      <c r="BC32" s="45"/>
      <c r="BD32" s="40"/>
    </row>
    <row r="33" spans="1:56" ht="12.75" hidden="1">
      <c r="A33" s="29"/>
      <c r="B33" s="31">
        <f>B35</f>
        <v>0</v>
      </c>
      <c r="C33" s="31"/>
      <c r="D33" s="31">
        <f>D37+D38+D39+D40</f>
        <v>0</v>
      </c>
      <c r="E33" s="31">
        <f>E35</f>
        <v>0</v>
      </c>
      <c r="F33" s="31">
        <f>F37+F38+F39+F40</f>
        <v>0</v>
      </c>
      <c r="G33" s="31">
        <f>G37+G38+G39+G40</f>
        <v>0</v>
      </c>
      <c r="H33" s="31"/>
      <c r="I33" s="31"/>
      <c r="J33" s="31"/>
      <c r="K33" s="31"/>
      <c r="L33" s="31"/>
      <c r="M33" s="31"/>
      <c r="N33" s="31"/>
      <c r="O33" s="31">
        <f>O37+O38+O39+O40</f>
        <v>0</v>
      </c>
      <c r="P33" s="31"/>
      <c r="Q33" s="31">
        <f>Q41</f>
        <v>0</v>
      </c>
      <c r="R33" s="31"/>
      <c r="S33" s="31"/>
      <c r="T33" s="31">
        <f>T37+T38+T39+T40</f>
        <v>0</v>
      </c>
      <c r="U33" s="31">
        <f>U37+U38+U39+U40</f>
        <v>0</v>
      </c>
      <c r="V33" s="31"/>
      <c r="W33" s="31"/>
      <c r="X33" s="31"/>
      <c r="Y33" s="31"/>
      <c r="Z33" s="31"/>
      <c r="AA33" s="31"/>
      <c r="AB33" s="35">
        <v>20</v>
      </c>
      <c r="AC33" s="33"/>
      <c r="AD33" s="34"/>
      <c r="AE33" s="31">
        <f>AE36+AE35</f>
        <v>0</v>
      </c>
      <c r="AF33" s="31">
        <f>AF35</f>
        <v>0</v>
      </c>
      <c r="AG33" s="31"/>
      <c r="AH33" s="31"/>
      <c r="AI33" s="35">
        <f>AD33</f>
        <v>0</v>
      </c>
      <c r="AJ33" s="34"/>
      <c r="AK33" s="44">
        <f>AK34+AK35</f>
        <v>0</v>
      </c>
      <c r="AL33" s="35">
        <f>AL34+AL35</f>
        <v>0</v>
      </c>
      <c r="AM33" s="31">
        <f>AM34+AM35</f>
        <v>0</v>
      </c>
      <c r="AN33" s="31"/>
      <c r="AO33" s="31">
        <f aca="true" t="shared" si="3" ref="AO33:BD33">AO37+AO38+AO39+AO40</f>
        <v>0</v>
      </c>
      <c r="AP33" s="31"/>
      <c r="AQ33" s="31">
        <f t="shared" si="3"/>
        <v>0</v>
      </c>
      <c r="AR33" s="31">
        <f t="shared" si="3"/>
        <v>0</v>
      </c>
      <c r="AS33" s="31"/>
      <c r="AT33" s="31"/>
      <c r="AU33" s="31">
        <f t="shared" si="3"/>
        <v>0</v>
      </c>
      <c r="AV33" s="31">
        <f t="shared" si="3"/>
        <v>0</v>
      </c>
      <c r="AW33" s="31">
        <f t="shared" si="3"/>
        <v>0</v>
      </c>
      <c r="AX33" s="31">
        <f t="shared" si="3"/>
        <v>0</v>
      </c>
      <c r="AY33" s="31">
        <f t="shared" si="3"/>
        <v>0</v>
      </c>
      <c r="AZ33" s="39"/>
      <c r="BA33" s="39"/>
      <c r="BB33" s="39"/>
      <c r="BC33" s="39"/>
      <c r="BD33" s="40">
        <f t="shared" si="3"/>
        <v>0</v>
      </c>
    </row>
    <row r="34" spans="1:56" ht="12.75" hidden="1">
      <c r="A34" s="29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5"/>
      <c r="AC34" s="33"/>
      <c r="AD34" s="34"/>
      <c r="AE34" s="31"/>
      <c r="AF34" s="31"/>
      <c r="AG34" s="31"/>
      <c r="AH34" s="31"/>
      <c r="AI34" s="35"/>
      <c r="AJ34" s="34"/>
      <c r="AK34" s="44">
        <f>K34</f>
        <v>0</v>
      </c>
      <c r="AL34" s="35">
        <f>AM34</f>
        <v>0</v>
      </c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9"/>
      <c r="BA34" s="39"/>
      <c r="BB34" s="39"/>
      <c r="BC34" s="39"/>
      <c r="BD34" s="40"/>
    </row>
    <row r="35" spans="1:56" ht="12.75" hidden="1">
      <c r="A35" s="56"/>
      <c r="B35" s="57">
        <f>E35</f>
        <v>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3"/>
      <c r="AD35" s="34"/>
      <c r="AE35" s="57"/>
      <c r="AF35" s="57"/>
      <c r="AG35" s="57"/>
      <c r="AH35" s="57"/>
      <c r="AI35" s="57"/>
      <c r="AJ35" s="34"/>
      <c r="AK35" s="57">
        <f>R35+AC35</f>
        <v>0</v>
      </c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8"/>
      <c r="BA35" s="58"/>
      <c r="BB35" s="58"/>
      <c r="BC35" s="58"/>
      <c r="BD35" s="59"/>
    </row>
    <row r="36" spans="1:56" ht="12" customHeight="1" hidden="1">
      <c r="A36" s="41"/>
      <c r="B36" s="42">
        <f>D36+E36</f>
        <v>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43"/>
      <c r="T36" s="42"/>
      <c r="U36" s="43"/>
      <c r="V36" s="43"/>
      <c r="W36" s="42"/>
      <c r="X36" s="42"/>
      <c r="Y36" s="42"/>
      <c r="Z36" s="42"/>
      <c r="AA36" s="42"/>
      <c r="AB36" s="35">
        <v>20</v>
      </c>
      <c r="AC36" s="33"/>
      <c r="AD36" s="34"/>
      <c r="AE36" s="42"/>
      <c r="AF36" s="42"/>
      <c r="AG36" s="42"/>
      <c r="AH36" s="42"/>
      <c r="AI36" s="35">
        <f>AD36+AE36</f>
        <v>0</v>
      </c>
      <c r="AJ36" s="34"/>
      <c r="AK36" s="44">
        <f>AI36+B36</f>
        <v>0</v>
      </c>
      <c r="AL36" s="35">
        <f>AM36+AN36+AO36+AQ36+AR36+AU36+AV36+AW36+AX36+AY36</f>
        <v>0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5"/>
      <c r="BA36" s="45"/>
      <c r="BB36" s="45"/>
      <c r="BC36" s="45"/>
      <c r="BD36" s="40"/>
    </row>
    <row r="37" spans="1:56" ht="12.75" hidden="1">
      <c r="A37" s="41"/>
      <c r="B37" s="42">
        <f>D37+E37</f>
        <v>0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43"/>
      <c r="T37" s="42"/>
      <c r="U37" s="43"/>
      <c r="V37" s="43"/>
      <c r="W37" s="42"/>
      <c r="X37" s="42"/>
      <c r="Y37" s="42"/>
      <c r="Z37" s="42"/>
      <c r="AA37" s="42"/>
      <c r="AB37" s="35"/>
      <c r="AC37" s="33"/>
      <c r="AD37" s="34">
        <f>AD39+AD56+AD86</f>
        <v>667.4</v>
      </c>
      <c r="AE37" s="42"/>
      <c r="AF37" s="42"/>
      <c r="AG37" s="42"/>
      <c r="AH37" s="42"/>
      <c r="AI37" s="35"/>
      <c r="AJ37" s="34"/>
      <c r="AK37" s="44"/>
      <c r="AL37" s="35">
        <f>AM37+AN37+AO37+AQ37+AR37+AU37+AV37+AW37+AX37+AY37</f>
        <v>4</v>
      </c>
      <c r="AM37" s="42">
        <v>4</v>
      </c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5"/>
      <c r="BA37" s="45"/>
      <c r="BB37" s="45"/>
      <c r="BC37" s="45"/>
      <c r="BD37" s="40"/>
    </row>
    <row r="38" spans="1:56" ht="12.75" hidden="1">
      <c r="A38" s="41"/>
      <c r="B38" s="42">
        <f>D38+E38</f>
        <v>0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43"/>
      <c r="T38" s="42"/>
      <c r="U38" s="43"/>
      <c r="V38" s="43"/>
      <c r="W38" s="42"/>
      <c r="X38" s="42"/>
      <c r="Y38" s="42"/>
      <c r="Z38" s="42"/>
      <c r="AA38" s="42"/>
      <c r="AB38" s="35"/>
      <c r="AC38" s="33"/>
      <c r="AD38" s="34">
        <f>AD40+AD57+AD87</f>
        <v>13</v>
      </c>
      <c r="AE38" s="42"/>
      <c r="AF38" s="42"/>
      <c r="AG38" s="42"/>
      <c r="AH38" s="42"/>
      <c r="AI38" s="35"/>
      <c r="AJ38" s="34"/>
      <c r="AK38" s="44"/>
      <c r="AL38" s="35">
        <f>AM38+AN38+AO38+AQ38+AR38+AU38+AV38+AW38+AX38+AY38</f>
        <v>6</v>
      </c>
      <c r="AM38" s="42">
        <v>6</v>
      </c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5"/>
      <c r="BA38" s="45"/>
      <c r="BB38" s="45"/>
      <c r="BC38" s="45"/>
      <c r="BD38" s="40"/>
    </row>
    <row r="39" spans="1:56" ht="12.75" hidden="1">
      <c r="A39" s="41"/>
      <c r="B39" s="42">
        <f>D39+E39</f>
        <v>0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43"/>
      <c r="T39" s="42"/>
      <c r="U39" s="43"/>
      <c r="V39" s="43"/>
      <c r="W39" s="42"/>
      <c r="X39" s="42"/>
      <c r="Y39" s="42"/>
      <c r="Z39" s="42"/>
      <c r="AA39" s="42"/>
      <c r="AB39" s="35"/>
      <c r="AC39" s="33"/>
      <c r="AD39" s="34">
        <f>AD42+AD60+AD88</f>
        <v>667.4</v>
      </c>
      <c r="AE39" s="42"/>
      <c r="AF39" s="42"/>
      <c r="AG39" s="42"/>
      <c r="AH39" s="42"/>
      <c r="AI39" s="35"/>
      <c r="AJ39" s="34"/>
      <c r="AK39" s="44"/>
      <c r="AL39" s="35">
        <f>AM39+AN39+AO39+AQ39+AR39+AU39+AV39+AW39+AX39+AY39</f>
        <v>0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5"/>
      <c r="BA39" s="45"/>
      <c r="BB39" s="45"/>
      <c r="BC39" s="45"/>
      <c r="BD39" s="40"/>
    </row>
    <row r="40" spans="1:56" ht="12.75" hidden="1">
      <c r="A40" s="41"/>
      <c r="B40" s="42">
        <f>D40+E40</f>
        <v>0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43"/>
      <c r="T40" s="42"/>
      <c r="U40" s="43"/>
      <c r="V40" s="43"/>
      <c r="W40" s="42"/>
      <c r="X40" s="42"/>
      <c r="Y40" s="42"/>
      <c r="Z40" s="42"/>
      <c r="AA40" s="42"/>
      <c r="AB40" s="35"/>
      <c r="AC40" s="33"/>
      <c r="AD40" s="34">
        <f>AD44+AD61+AD89</f>
        <v>13</v>
      </c>
      <c r="AE40" s="42"/>
      <c r="AF40" s="42"/>
      <c r="AG40" s="42"/>
      <c r="AH40" s="42"/>
      <c r="AI40" s="35"/>
      <c r="AJ40" s="34"/>
      <c r="AK40" s="44"/>
      <c r="AL40" s="35">
        <f>AM40+AN40+AO40+AQ40+AR40+AU40+AV40+AW40+AX40+AY40</f>
        <v>10</v>
      </c>
      <c r="AM40" s="42"/>
      <c r="AN40" s="42">
        <v>10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5"/>
      <c r="BA40" s="45"/>
      <c r="BB40" s="45"/>
      <c r="BC40" s="45"/>
      <c r="BD40" s="40"/>
    </row>
    <row r="41" spans="1:56" ht="12.75" hidden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43"/>
      <c r="T41" s="42"/>
      <c r="U41" s="43"/>
      <c r="V41" s="43"/>
      <c r="W41" s="42"/>
      <c r="X41" s="42"/>
      <c r="Y41" s="42"/>
      <c r="Z41" s="42"/>
      <c r="AA41" s="42"/>
      <c r="AB41" s="35"/>
      <c r="AC41" s="33"/>
      <c r="AD41" s="34"/>
      <c r="AE41" s="42"/>
      <c r="AF41" s="42"/>
      <c r="AG41" s="42"/>
      <c r="AH41" s="42"/>
      <c r="AI41" s="35"/>
      <c r="AJ41" s="34"/>
      <c r="AK41" s="44"/>
      <c r="AL41" s="35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5"/>
      <c r="BA41" s="45"/>
      <c r="BB41" s="45"/>
      <c r="BC41" s="45"/>
      <c r="BD41" s="40"/>
    </row>
    <row r="42" spans="1:56" ht="12.75">
      <c r="A42" s="29">
        <v>226</v>
      </c>
      <c r="B42" s="31">
        <f>B43+B45+B47+B48+B49</f>
        <v>123.5</v>
      </c>
      <c r="C42" s="31">
        <f>C48</f>
        <v>120</v>
      </c>
      <c r="D42" s="31">
        <f>D44+D49+D50+D51</f>
        <v>0</v>
      </c>
      <c r="E42" s="31">
        <f>E43+E45+E47+E49</f>
        <v>3.5</v>
      </c>
      <c r="F42" s="31">
        <f>F44+F49+F50+F51</f>
        <v>0</v>
      </c>
      <c r="G42" s="31">
        <f>G44+G49+G50+G51</f>
        <v>0</v>
      </c>
      <c r="H42" s="31"/>
      <c r="I42" s="31"/>
      <c r="J42" s="31">
        <f>J45</f>
        <v>0</v>
      </c>
      <c r="K42" s="31">
        <f>K52</f>
        <v>0</v>
      </c>
      <c r="L42" s="31"/>
      <c r="M42" s="31"/>
      <c r="N42" s="31"/>
      <c r="O42" s="31">
        <f>O44+O49+O50+O51</f>
        <v>0</v>
      </c>
      <c r="P42" s="31">
        <f>P46</f>
        <v>0</v>
      </c>
      <c r="Q42" s="31"/>
      <c r="R42" s="33"/>
      <c r="S42" s="33"/>
      <c r="T42" s="31"/>
      <c r="U42" s="33"/>
      <c r="V42" s="33"/>
      <c r="W42" s="31"/>
      <c r="X42" s="31"/>
      <c r="Y42" s="31"/>
      <c r="Z42" s="31"/>
      <c r="AA42" s="31"/>
      <c r="AB42" s="35"/>
      <c r="AC42" s="33"/>
      <c r="AD42" s="34">
        <f>AD43</f>
        <v>5.5</v>
      </c>
      <c r="AE42" s="31">
        <f>AE47+AE49</f>
        <v>0</v>
      </c>
      <c r="AF42" s="31"/>
      <c r="AG42" s="31"/>
      <c r="AH42" s="31"/>
      <c r="AI42" s="35">
        <f>AD42+AE42</f>
        <v>5.5</v>
      </c>
      <c r="AJ42" s="34"/>
      <c r="AK42" s="44">
        <f>AK43+AK45+AK47+AK48+AK49+AK52</f>
        <v>129</v>
      </c>
      <c r="AL42" s="44">
        <f>AL43+AL44+AL45+AL46+AL47+AL48+AL49+AL52</f>
        <v>129</v>
      </c>
      <c r="AM42" s="31">
        <f>AM43+AM44+AM45+AM47</f>
        <v>9</v>
      </c>
      <c r="AN42" s="31">
        <f>AN44+AN49+AN50+AN51</f>
        <v>0</v>
      </c>
      <c r="AO42" s="31">
        <f>AO48</f>
        <v>0</v>
      </c>
      <c r="AP42" s="31"/>
      <c r="AQ42" s="31">
        <f>AQ44+AQ49+AQ50+AQ51</f>
        <v>0</v>
      </c>
      <c r="AR42" s="31">
        <f>AR44+AR49+AR50+AR51</f>
        <v>0</v>
      </c>
      <c r="AS42" s="31"/>
      <c r="AT42" s="31">
        <f>AT48</f>
        <v>120</v>
      </c>
      <c r="AU42" s="31">
        <f>AU44+AU49+AU50+AU51</f>
        <v>0</v>
      </c>
      <c r="AV42" s="31">
        <f>AV44+AV49+AV50+AV51</f>
        <v>0</v>
      </c>
      <c r="AW42" s="31"/>
      <c r="AX42" s="31"/>
      <c r="AY42" s="31"/>
      <c r="AZ42" s="39"/>
      <c r="BA42" s="39"/>
      <c r="BB42" s="39">
        <f>BB45</f>
        <v>0</v>
      </c>
      <c r="BC42" s="39">
        <f>BC46</f>
        <v>0</v>
      </c>
      <c r="BD42" s="40">
        <f>BD47+BD49</f>
        <v>0</v>
      </c>
    </row>
    <row r="43" spans="1:56" ht="12.75">
      <c r="A43" s="29" t="s">
        <v>35</v>
      </c>
      <c r="B43" s="31">
        <f>E43</f>
        <v>1.5</v>
      </c>
      <c r="C43" s="31"/>
      <c r="D43" s="31"/>
      <c r="E43" s="31">
        <v>1.5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3"/>
      <c r="S43" s="33"/>
      <c r="T43" s="31"/>
      <c r="U43" s="33"/>
      <c r="V43" s="33"/>
      <c r="W43" s="31"/>
      <c r="X43" s="31"/>
      <c r="Y43" s="31"/>
      <c r="Z43" s="31"/>
      <c r="AA43" s="31"/>
      <c r="AB43" s="35"/>
      <c r="AC43" s="33"/>
      <c r="AD43" s="34">
        <v>5.5</v>
      </c>
      <c r="AE43" s="31"/>
      <c r="AF43" s="31"/>
      <c r="AG43" s="31"/>
      <c r="AH43" s="31"/>
      <c r="AI43" s="35">
        <f>AD43</f>
        <v>5.5</v>
      </c>
      <c r="AJ43" s="34"/>
      <c r="AK43" s="44">
        <f>E43+AD43</f>
        <v>7</v>
      </c>
      <c r="AL43" s="31">
        <v>7</v>
      </c>
      <c r="AM43" s="31">
        <v>7</v>
      </c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9"/>
      <c r="BA43" s="39"/>
      <c r="BB43" s="39"/>
      <c r="BC43" s="39"/>
      <c r="BD43" s="40"/>
    </row>
    <row r="44" spans="1:56" ht="18" customHeight="1" hidden="1">
      <c r="A44" s="41"/>
      <c r="B44" s="42">
        <f>D44+E44</f>
        <v>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43"/>
      <c r="T44" s="42"/>
      <c r="U44" s="43"/>
      <c r="V44" s="43"/>
      <c r="W44" s="42"/>
      <c r="X44" s="42"/>
      <c r="Y44" s="42"/>
      <c r="Z44" s="42"/>
      <c r="AA44" s="42"/>
      <c r="AB44" s="35"/>
      <c r="AC44" s="33"/>
      <c r="AD44" s="34"/>
      <c r="AE44" s="42"/>
      <c r="AF44" s="42"/>
      <c r="AG44" s="42"/>
      <c r="AH44" s="42"/>
      <c r="AI44" s="35">
        <f>AD44+AE44</f>
        <v>0</v>
      </c>
      <c r="AJ44" s="34"/>
      <c r="AK44" s="44">
        <f>B44+R44+S44+V44</f>
        <v>0</v>
      </c>
      <c r="AL44" s="35">
        <f>AM44</f>
        <v>0</v>
      </c>
      <c r="AM44" s="34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5"/>
      <c r="BA44" s="45"/>
      <c r="BB44" s="45"/>
      <c r="BC44" s="45"/>
      <c r="BD44" s="40"/>
    </row>
    <row r="45" spans="1:56" ht="15" customHeight="1">
      <c r="A45" s="41" t="s">
        <v>57</v>
      </c>
      <c r="B45" s="42">
        <f>E45+J45</f>
        <v>2</v>
      </c>
      <c r="C45" s="42"/>
      <c r="D45" s="42"/>
      <c r="E45" s="42">
        <v>2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43"/>
      <c r="T45" s="42"/>
      <c r="U45" s="43"/>
      <c r="V45" s="43"/>
      <c r="W45" s="42"/>
      <c r="X45" s="42"/>
      <c r="Y45" s="42"/>
      <c r="Z45" s="42"/>
      <c r="AA45" s="42"/>
      <c r="AB45" s="35"/>
      <c r="AC45" s="33"/>
      <c r="AD45" s="34"/>
      <c r="AE45" s="42"/>
      <c r="AF45" s="42"/>
      <c r="AG45" s="42"/>
      <c r="AH45" s="42"/>
      <c r="AI45" s="35"/>
      <c r="AJ45" s="34"/>
      <c r="AK45" s="44">
        <f>B45</f>
        <v>2</v>
      </c>
      <c r="AL45" s="35">
        <f>AM45</f>
        <v>2</v>
      </c>
      <c r="AM45" s="34">
        <v>2</v>
      </c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5"/>
      <c r="BA45" s="45"/>
      <c r="BB45" s="45"/>
      <c r="BC45" s="45"/>
      <c r="BD45" s="40"/>
    </row>
    <row r="46" spans="1:56" ht="12.75" hidden="1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43"/>
      <c r="T46" s="42"/>
      <c r="U46" s="43"/>
      <c r="V46" s="43"/>
      <c r="W46" s="42"/>
      <c r="X46" s="42"/>
      <c r="Y46" s="42"/>
      <c r="Z46" s="42"/>
      <c r="AA46" s="42"/>
      <c r="AB46" s="35"/>
      <c r="AC46" s="33"/>
      <c r="AD46" s="34"/>
      <c r="AE46" s="42"/>
      <c r="AF46" s="42"/>
      <c r="AG46" s="42"/>
      <c r="AH46" s="42"/>
      <c r="AI46" s="35"/>
      <c r="AJ46" s="34"/>
      <c r="AK46" s="44">
        <f>P46</f>
        <v>0</v>
      </c>
      <c r="AL46" s="35"/>
      <c r="AM46" s="34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5"/>
      <c r="BA46" s="45"/>
      <c r="BB46" s="45"/>
      <c r="BC46" s="45"/>
      <c r="BD46" s="40"/>
    </row>
    <row r="47" spans="1:56" ht="12.75" hidden="1">
      <c r="A47" s="41"/>
      <c r="B47" s="42">
        <f>E47</f>
        <v>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43"/>
      <c r="T47" s="42"/>
      <c r="U47" s="43"/>
      <c r="V47" s="43"/>
      <c r="W47" s="42"/>
      <c r="X47" s="42"/>
      <c r="Y47" s="42"/>
      <c r="Z47" s="42"/>
      <c r="AA47" s="42"/>
      <c r="AB47" s="35"/>
      <c r="AC47" s="33"/>
      <c r="AD47" s="34"/>
      <c r="AE47" s="42"/>
      <c r="AF47" s="42"/>
      <c r="AG47" s="42"/>
      <c r="AH47" s="42"/>
      <c r="AI47" s="35"/>
      <c r="AJ47" s="34"/>
      <c r="AK47" s="44">
        <f>B47+AE47</f>
        <v>0</v>
      </c>
      <c r="AL47" s="35">
        <f>AM47</f>
        <v>0</v>
      </c>
      <c r="AM47" s="34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5"/>
      <c r="BA47" s="45"/>
      <c r="BB47" s="45"/>
      <c r="BC47" s="45"/>
      <c r="BD47" s="40"/>
    </row>
    <row r="48" spans="1:56" ht="12" customHeight="1">
      <c r="A48" s="41" t="s">
        <v>32</v>
      </c>
      <c r="B48" s="42">
        <f>C48</f>
        <v>120</v>
      </c>
      <c r="C48" s="42">
        <v>120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43"/>
      <c r="T48" s="42"/>
      <c r="U48" s="43"/>
      <c r="V48" s="43"/>
      <c r="W48" s="42"/>
      <c r="X48" s="42"/>
      <c r="Y48" s="42"/>
      <c r="Z48" s="42"/>
      <c r="AA48" s="42"/>
      <c r="AB48" s="35"/>
      <c r="AC48" s="33"/>
      <c r="AD48" s="34"/>
      <c r="AE48" s="42"/>
      <c r="AF48" s="42"/>
      <c r="AG48" s="42"/>
      <c r="AH48" s="42"/>
      <c r="AI48" s="35"/>
      <c r="AJ48" s="34"/>
      <c r="AK48" s="44">
        <f>B48</f>
        <v>120</v>
      </c>
      <c r="AL48" s="35">
        <f>AT48</f>
        <v>120</v>
      </c>
      <c r="AM48" s="34"/>
      <c r="AN48" s="42"/>
      <c r="AO48" s="42"/>
      <c r="AP48" s="42"/>
      <c r="AQ48" s="42"/>
      <c r="AR48" s="42"/>
      <c r="AS48" s="42"/>
      <c r="AT48" s="42">
        <v>120</v>
      </c>
      <c r="AU48" s="42"/>
      <c r="AV48" s="42"/>
      <c r="AW48" s="42"/>
      <c r="AX48" s="42"/>
      <c r="AY48" s="42"/>
      <c r="AZ48" s="45"/>
      <c r="BA48" s="45"/>
      <c r="BB48" s="45"/>
      <c r="BC48" s="45"/>
      <c r="BD48" s="40"/>
    </row>
    <row r="49" spans="1:56" ht="12.75" hidden="1">
      <c r="A49" s="41"/>
      <c r="B49" s="42">
        <f>D49+E49</f>
        <v>0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3"/>
      <c r="S49" s="43"/>
      <c r="T49" s="42"/>
      <c r="U49" s="43"/>
      <c r="V49" s="43"/>
      <c r="W49" s="42"/>
      <c r="X49" s="42"/>
      <c r="Y49" s="42"/>
      <c r="Z49" s="42"/>
      <c r="AA49" s="42"/>
      <c r="AB49" s="35">
        <v>4</v>
      </c>
      <c r="AC49" s="33"/>
      <c r="AD49" s="34"/>
      <c r="AE49" s="42"/>
      <c r="AF49" s="42"/>
      <c r="AG49" s="42"/>
      <c r="AH49" s="42"/>
      <c r="AI49" s="35">
        <f>AD49+AE49</f>
        <v>0</v>
      </c>
      <c r="AJ49" s="34"/>
      <c r="AK49" s="44">
        <f>B49+R49+S49+V49+AC49+AI49</f>
        <v>0</v>
      </c>
      <c r="AL49" s="35">
        <f>AM49+AO49</f>
        <v>0</v>
      </c>
      <c r="AM49" s="34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5"/>
      <c r="BA49" s="45"/>
      <c r="BB49" s="45"/>
      <c r="BC49" s="45"/>
      <c r="BD49" s="40"/>
    </row>
    <row r="50" spans="1:56" ht="12.75" hidden="1">
      <c r="A50" s="41"/>
      <c r="B50" s="42">
        <f>D50+E50</f>
        <v>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3"/>
      <c r="S50" s="43"/>
      <c r="T50" s="42"/>
      <c r="U50" s="43"/>
      <c r="V50" s="43"/>
      <c r="W50" s="42"/>
      <c r="X50" s="42"/>
      <c r="Y50" s="42"/>
      <c r="Z50" s="42"/>
      <c r="AA50" s="42"/>
      <c r="AB50" s="35"/>
      <c r="AC50" s="33"/>
      <c r="AD50" s="34" t="e">
        <f>#REF!+AD65+AD93</f>
        <v>#REF!</v>
      </c>
      <c r="AE50" s="42"/>
      <c r="AF50" s="42"/>
      <c r="AG50" s="42"/>
      <c r="AH50" s="42"/>
      <c r="AI50" s="35"/>
      <c r="AJ50" s="34"/>
      <c r="AK50" s="44"/>
      <c r="AL50" s="35"/>
      <c r="AM50" s="34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5"/>
      <c r="BA50" s="45"/>
      <c r="BB50" s="45"/>
      <c r="BC50" s="45"/>
      <c r="BD50" s="40"/>
    </row>
    <row r="51" spans="1:56" ht="12.75" hidden="1">
      <c r="A51" s="41"/>
      <c r="B51" s="42">
        <f>D51+E51</f>
        <v>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3"/>
      <c r="S51" s="43"/>
      <c r="T51" s="42"/>
      <c r="U51" s="43"/>
      <c r="V51" s="43"/>
      <c r="W51" s="42"/>
      <c r="X51" s="42"/>
      <c r="Y51" s="42"/>
      <c r="Z51" s="42"/>
      <c r="AA51" s="42"/>
      <c r="AB51" s="35"/>
      <c r="AC51" s="33"/>
      <c r="AD51" s="34" t="e">
        <f>#REF!+AD66+AD94</f>
        <v>#REF!</v>
      </c>
      <c r="AE51" s="42"/>
      <c r="AF51" s="42"/>
      <c r="AG51" s="42"/>
      <c r="AH51" s="42"/>
      <c r="AI51" s="35"/>
      <c r="AJ51" s="34"/>
      <c r="AK51" s="44">
        <v>65</v>
      </c>
      <c r="AL51" s="35">
        <v>53.8</v>
      </c>
      <c r="AM51" s="34">
        <v>53.8</v>
      </c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5"/>
      <c r="BA51" s="45"/>
      <c r="BB51" s="45"/>
      <c r="BC51" s="45"/>
      <c r="BD51" s="40">
        <v>-16</v>
      </c>
    </row>
    <row r="52" spans="1:56" ht="12.75" hidden="1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3"/>
      <c r="S52" s="43"/>
      <c r="T52" s="42"/>
      <c r="U52" s="43"/>
      <c r="V52" s="43"/>
      <c r="W52" s="42"/>
      <c r="X52" s="42"/>
      <c r="Y52" s="42"/>
      <c r="Z52" s="42"/>
      <c r="AA52" s="42"/>
      <c r="AB52" s="35"/>
      <c r="AC52" s="33"/>
      <c r="AD52" s="34"/>
      <c r="AE52" s="42"/>
      <c r="AF52" s="42"/>
      <c r="AG52" s="42"/>
      <c r="AH52" s="42"/>
      <c r="AI52" s="35"/>
      <c r="AJ52" s="34"/>
      <c r="AK52" s="44">
        <f>K52</f>
        <v>0</v>
      </c>
      <c r="AL52" s="35"/>
      <c r="AM52" s="34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5"/>
      <c r="BA52" s="45"/>
      <c r="BB52" s="45"/>
      <c r="BC52" s="45"/>
      <c r="BD52" s="40"/>
    </row>
    <row r="53" spans="1:56" ht="12" customHeight="1">
      <c r="A53" s="29">
        <v>290</v>
      </c>
      <c r="B53" s="31">
        <f>B55+B56+B57+B60+B58+B59</f>
        <v>23</v>
      </c>
      <c r="C53" s="31"/>
      <c r="D53" s="31">
        <f>D57+D60+D61+D63+D64</f>
        <v>0</v>
      </c>
      <c r="E53" s="31">
        <f>E55+E56+E57+E60+E58</f>
        <v>13</v>
      </c>
      <c r="F53" s="31">
        <f>F57+F60+F61+F63+F64</f>
        <v>0</v>
      </c>
      <c r="G53" s="31">
        <f>G57+G60+G61+G63+G64</f>
        <v>0</v>
      </c>
      <c r="H53" s="31">
        <v>10</v>
      </c>
      <c r="I53" s="31"/>
      <c r="J53" s="31"/>
      <c r="K53" s="31"/>
      <c r="L53" s="31"/>
      <c r="M53" s="31"/>
      <c r="N53" s="31"/>
      <c r="O53" s="31">
        <f>O57+O60+O61+O63+O64</f>
        <v>0</v>
      </c>
      <c r="P53" s="31"/>
      <c r="Q53" s="31"/>
      <c r="R53" s="33"/>
      <c r="S53" s="33"/>
      <c r="T53" s="31"/>
      <c r="U53" s="33"/>
      <c r="V53" s="33"/>
      <c r="W53" s="31"/>
      <c r="X53" s="31"/>
      <c r="Y53" s="31"/>
      <c r="Z53" s="31"/>
      <c r="AA53" s="31"/>
      <c r="AB53" s="35">
        <f>AB55+AB56+AB57+AB60</f>
        <v>13</v>
      </c>
      <c r="AC53" s="33"/>
      <c r="AD53" s="34"/>
      <c r="AE53" s="31">
        <f>AE55+AE57+AE58+AE60</f>
        <v>5</v>
      </c>
      <c r="AF53" s="31">
        <f>AF60</f>
        <v>0</v>
      </c>
      <c r="AG53" s="31"/>
      <c r="AH53" s="31"/>
      <c r="AI53" s="35">
        <f>AI55+AI57+AI58+AI60</f>
        <v>5</v>
      </c>
      <c r="AJ53" s="34"/>
      <c r="AK53" s="44">
        <f>AK55+AK56+AK57+AK58+AK59+AK60</f>
        <v>28</v>
      </c>
      <c r="AL53" s="35">
        <f>AL55+AL56+AL57+AL58+AL59+AL60</f>
        <v>28</v>
      </c>
      <c r="AM53" s="31">
        <f>AM55+AM56+AM57+AM58+AM59+AM60</f>
        <v>28</v>
      </c>
      <c r="AN53" s="31">
        <f>AN60</f>
        <v>0</v>
      </c>
      <c r="AO53" s="35">
        <f>AO57+AO60+AO61+AO63+AO64</f>
        <v>0</v>
      </c>
      <c r="AP53" s="31"/>
      <c r="AQ53" s="31">
        <f>AQ57+AQ60+AQ61+AQ63+AQ64</f>
        <v>0</v>
      </c>
      <c r="AR53" s="31">
        <f>AR57+AR60+AR61+AR63+AR64</f>
        <v>0</v>
      </c>
      <c r="AS53" s="31"/>
      <c r="AT53" s="31">
        <f>AT58</f>
        <v>0</v>
      </c>
      <c r="AU53" s="31">
        <f>AU57+AU60+AU61+AU63+AU64</f>
        <v>0</v>
      </c>
      <c r="AV53" s="31">
        <f>AV57+AV60+AV61+AV63+AV64</f>
        <v>0</v>
      </c>
      <c r="AW53" s="31"/>
      <c r="AX53" s="31"/>
      <c r="AY53" s="31"/>
      <c r="AZ53" s="39"/>
      <c r="BA53" s="39"/>
      <c r="BB53" s="39"/>
      <c r="BC53" s="39"/>
      <c r="BD53" s="40">
        <f>BD56</f>
        <v>0</v>
      </c>
    </row>
    <row r="54" spans="1:56" ht="12.75" hidden="1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60"/>
      <c r="S54" s="60"/>
      <c r="T54" s="57"/>
      <c r="U54" s="60"/>
      <c r="V54" s="60"/>
      <c r="W54" s="57"/>
      <c r="X54" s="57"/>
      <c r="Y54" s="57"/>
      <c r="Z54" s="57"/>
      <c r="AA54" s="57"/>
      <c r="AB54" s="57"/>
      <c r="AC54" s="33"/>
      <c r="AD54" s="34"/>
      <c r="AE54" s="57"/>
      <c r="AF54" s="57"/>
      <c r="AG54" s="57"/>
      <c r="AH54" s="57"/>
      <c r="AI54" s="57"/>
      <c r="AJ54" s="34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8"/>
      <c r="BA54" s="58"/>
      <c r="BB54" s="58"/>
      <c r="BC54" s="58"/>
      <c r="BD54" s="59"/>
    </row>
    <row r="55" spans="1:56" ht="12.75">
      <c r="A55" s="51" t="s">
        <v>23</v>
      </c>
      <c r="B55" s="34">
        <f>E55</f>
        <v>3</v>
      </c>
      <c r="C55" s="34"/>
      <c r="D55" s="34"/>
      <c r="E55" s="34">
        <v>3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61"/>
      <c r="S55" s="61"/>
      <c r="T55" s="34"/>
      <c r="U55" s="61"/>
      <c r="V55" s="61"/>
      <c r="W55" s="34"/>
      <c r="X55" s="34"/>
      <c r="Y55" s="34"/>
      <c r="Z55" s="34"/>
      <c r="AA55" s="34"/>
      <c r="AB55" s="35">
        <f>W55+Y55</f>
        <v>0</v>
      </c>
      <c r="AC55" s="33"/>
      <c r="AD55" s="34"/>
      <c r="AE55" s="34">
        <v>3</v>
      </c>
      <c r="AF55" s="34"/>
      <c r="AG55" s="34"/>
      <c r="AH55" s="34"/>
      <c r="AI55" s="35">
        <f>AE55</f>
        <v>3</v>
      </c>
      <c r="AJ55" s="34"/>
      <c r="AK55" s="44">
        <f>AI55+B55</f>
        <v>6</v>
      </c>
      <c r="AL55" s="34">
        <f>AM55</f>
        <v>6</v>
      </c>
      <c r="AM55" s="34">
        <v>6</v>
      </c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52"/>
      <c r="BA55" s="52"/>
      <c r="BB55" s="52"/>
      <c r="BC55" s="52"/>
      <c r="BD55" s="62"/>
    </row>
    <row r="56" spans="1:56" ht="12.75">
      <c r="A56" s="41" t="s">
        <v>16</v>
      </c>
      <c r="B56" s="42">
        <f>D56+E56</f>
        <v>1</v>
      </c>
      <c r="C56" s="42"/>
      <c r="D56" s="42"/>
      <c r="E56" s="42">
        <v>1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3"/>
      <c r="S56" s="43"/>
      <c r="T56" s="42"/>
      <c r="U56" s="43"/>
      <c r="V56" s="43"/>
      <c r="W56" s="42"/>
      <c r="X56" s="42"/>
      <c r="Y56" s="42"/>
      <c r="Z56" s="42"/>
      <c r="AA56" s="42"/>
      <c r="AB56" s="35">
        <v>2</v>
      </c>
      <c r="AC56" s="33"/>
      <c r="AD56" s="34"/>
      <c r="AE56" s="42"/>
      <c r="AF56" s="42"/>
      <c r="AG56" s="42"/>
      <c r="AH56" s="42"/>
      <c r="AI56" s="35"/>
      <c r="AJ56" s="34"/>
      <c r="AK56" s="44">
        <f>AI56+B56</f>
        <v>1</v>
      </c>
      <c r="AL56" s="35">
        <f>AM56+AN56+AO56+AQ56+AR56+AU56+AV56+AW56+AX56+AY56</f>
        <v>1</v>
      </c>
      <c r="AM56" s="42">
        <v>1</v>
      </c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5"/>
      <c r="BA56" s="45"/>
      <c r="BB56" s="45"/>
      <c r="BC56" s="45"/>
      <c r="BD56" s="40"/>
    </row>
    <row r="57" spans="1:56" ht="12.75">
      <c r="A57" s="41" t="s">
        <v>17</v>
      </c>
      <c r="B57" s="42">
        <f>D57+E57</f>
        <v>3</v>
      </c>
      <c r="C57" s="42"/>
      <c r="D57" s="42"/>
      <c r="E57" s="42">
        <v>3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3"/>
      <c r="S57" s="43"/>
      <c r="T57" s="42"/>
      <c r="U57" s="43"/>
      <c r="V57" s="43"/>
      <c r="W57" s="42"/>
      <c r="X57" s="42"/>
      <c r="Y57" s="42"/>
      <c r="Z57" s="42"/>
      <c r="AA57" s="42"/>
      <c r="AB57" s="35">
        <v>3</v>
      </c>
      <c r="AC57" s="33"/>
      <c r="AD57" s="34"/>
      <c r="AE57" s="42">
        <v>1</v>
      </c>
      <c r="AF57" s="42"/>
      <c r="AG57" s="42"/>
      <c r="AH57" s="42"/>
      <c r="AI57" s="35">
        <v>1</v>
      </c>
      <c r="AJ57" s="34"/>
      <c r="AK57" s="44">
        <f>AI57+E57</f>
        <v>4</v>
      </c>
      <c r="AL57" s="35">
        <f>AM57+AN57+AO57+AQ57+AR57+AU57+AV57+AW57+AX57+AY57</f>
        <v>4</v>
      </c>
      <c r="AM57" s="42">
        <v>4</v>
      </c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5"/>
      <c r="BA57" s="45"/>
      <c r="BB57" s="45"/>
      <c r="BC57" s="45"/>
      <c r="BD57" s="40"/>
    </row>
    <row r="58" spans="1:56" ht="12.75">
      <c r="A58" s="41" t="s">
        <v>18</v>
      </c>
      <c r="B58" s="42">
        <f>E58</f>
        <v>6</v>
      </c>
      <c r="C58" s="42"/>
      <c r="D58" s="42"/>
      <c r="E58" s="42">
        <v>6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/>
      <c r="S58" s="43"/>
      <c r="T58" s="42"/>
      <c r="U58" s="43"/>
      <c r="V58" s="43"/>
      <c r="W58" s="42"/>
      <c r="X58" s="42"/>
      <c r="Y58" s="42"/>
      <c r="Z58" s="42"/>
      <c r="AA58" s="42"/>
      <c r="AB58" s="35"/>
      <c r="AC58" s="33"/>
      <c r="AD58" s="34"/>
      <c r="AE58" s="42">
        <v>1</v>
      </c>
      <c r="AF58" s="42"/>
      <c r="AG58" s="42"/>
      <c r="AH58" s="42"/>
      <c r="AI58" s="35">
        <v>1</v>
      </c>
      <c r="AJ58" s="34"/>
      <c r="AK58" s="44">
        <f>B58+AI58</f>
        <v>7</v>
      </c>
      <c r="AL58" s="35">
        <f>AM58</f>
        <v>7</v>
      </c>
      <c r="AM58" s="42">
        <v>7</v>
      </c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5"/>
      <c r="BA58" s="45"/>
      <c r="BB58" s="45"/>
      <c r="BC58" s="45"/>
      <c r="BD58" s="40"/>
    </row>
    <row r="59" spans="1:56" ht="12.75">
      <c r="A59" s="41" t="s">
        <v>31</v>
      </c>
      <c r="B59" s="42">
        <f>H59</f>
        <v>10</v>
      </c>
      <c r="C59" s="42"/>
      <c r="D59" s="42"/>
      <c r="E59" s="42"/>
      <c r="F59" s="42"/>
      <c r="G59" s="42"/>
      <c r="H59" s="42">
        <v>10</v>
      </c>
      <c r="I59" s="42"/>
      <c r="J59" s="42"/>
      <c r="K59" s="42"/>
      <c r="L59" s="42"/>
      <c r="M59" s="42"/>
      <c r="N59" s="42"/>
      <c r="O59" s="42"/>
      <c r="P59" s="42"/>
      <c r="Q59" s="42"/>
      <c r="R59" s="43"/>
      <c r="S59" s="43"/>
      <c r="T59" s="42"/>
      <c r="U59" s="43"/>
      <c r="V59" s="43"/>
      <c r="W59" s="42"/>
      <c r="X59" s="42"/>
      <c r="Y59" s="42"/>
      <c r="Z59" s="42"/>
      <c r="AA59" s="42"/>
      <c r="AB59" s="35"/>
      <c r="AC59" s="33"/>
      <c r="AD59" s="34"/>
      <c r="AE59" s="42"/>
      <c r="AF59" s="42"/>
      <c r="AG59" s="42"/>
      <c r="AH59" s="42"/>
      <c r="AI59" s="35"/>
      <c r="AJ59" s="34"/>
      <c r="AK59" s="44">
        <f>B59</f>
        <v>10</v>
      </c>
      <c r="AL59" s="35">
        <f>AM59</f>
        <v>10</v>
      </c>
      <c r="AM59" s="42">
        <v>10</v>
      </c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5"/>
      <c r="BA59" s="45"/>
      <c r="BB59" s="45"/>
      <c r="BC59" s="45"/>
      <c r="BD59" s="40"/>
    </row>
    <row r="60" spans="1:56" ht="12.75" hidden="1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3"/>
      <c r="S60" s="43"/>
      <c r="T60" s="42"/>
      <c r="U60" s="43"/>
      <c r="V60" s="43"/>
      <c r="W60" s="42"/>
      <c r="X60" s="42"/>
      <c r="Y60" s="42"/>
      <c r="Z60" s="42"/>
      <c r="AA60" s="42"/>
      <c r="AB60" s="35">
        <v>8</v>
      </c>
      <c r="AC60" s="33"/>
      <c r="AD60" s="34"/>
      <c r="AE60" s="42"/>
      <c r="AF60" s="42"/>
      <c r="AG60" s="42"/>
      <c r="AH60" s="42"/>
      <c r="AI60" s="35"/>
      <c r="AJ60" s="34"/>
      <c r="AK60" s="44">
        <f>AI60+B60</f>
        <v>0</v>
      </c>
      <c r="AL60" s="35">
        <f aca="true" t="shared" si="4" ref="AL60:AL66">AM60+AN60+AO60+AQ60+AR60+AU60+AV60+AW60+AX60+AY60</f>
        <v>0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5"/>
      <c r="BA60" s="45"/>
      <c r="BB60" s="45"/>
      <c r="BC60" s="45"/>
      <c r="BD60" s="40"/>
    </row>
    <row r="61" spans="1:56" ht="0.75" customHeight="1">
      <c r="A61" s="41"/>
      <c r="B61" s="42">
        <f>D61+E61</f>
        <v>0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3"/>
      <c r="S61" s="43"/>
      <c r="T61" s="42"/>
      <c r="U61" s="43"/>
      <c r="V61" s="43"/>
      <c r="W61" s="42"/>
      <c r="X61" s="42"/>
      <c r="Y61" s="42"/>
      <c r="Z61" s="42"/>
      <c r="AA61" s="42"/>
      <c r="AB61" s="35"/>
      <c r="AC61" s="33"/>
      <c r="AD61" s="34">
        <f>AD63+AD78+AD104</f>
        <v>13</v>
      </c>
      <c r="AE61" s="42"/>
      <c r="AF61" s="42"/>
      <c r="AG61" s="42"/>
      <c r="AH61" s="42"/>
      <c r="AI61" s="35"/>
      <c r="AJ61" s="34"/>
      <c r="AK61" s="44">
        <f>B61+F61+G61+S61+T61+U61+W61+Y61+Z61+AA61+AE61+AG61</f>
        <v>0</v>
      </c>
      <c r="AL61" s="35">
        <f t="shared" si="4"/>
        <v>5</v>
      </c>
      <c r="AM61" s="42">
        <v>5</v>
      </c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5"/>
      <c r="BA61" s="45"/>
      <c r="BB61" s="45"/>
      <c r="BC61" s="45"/>
      <c r="BD61" s="40"/>
    </row>
    <row r="62" spans="1:56" ht="12.75" hidden="1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3"/>
      <c r="S62" s="43"/>
      <c r="T62" s="42"/>
      <c r="U62" s="43"/>
      <c r="V62" s="43"/>
      <c r="W62" s="42"/>
      <c r="X62" s="42"/>
      <c r="Y62" s="42"/>
      <c r="Z62" s="42"/>
      <c r="AA62" s="42"/>
      <c r="AB62" s="35"/>
      <c r="AC62" s="33"/>
      <c r="AD62" s="34">
        <f>AD64+AD79+AD105</f>
        <v>0</v>
      </c>
      <c r="AE62" s="42"/>
      <c r="AF62" s="42"/>
      <c r="AG62" s="42"/>
      <c r="AH62" s="42"/>
      <c r="AI62" s="35"/>
      <c r="AJ62" s="34"/>
      <c r="AK62" s="44">
        <v>6</v>
      </c>
      <c r="AL62" s="35">
        <f t="shared" si="4"/>
        <v>6</v>
      </c>
      <c r="AM62" s="42">
        <v>6</v>
      </c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5"/>
      <c r="BA62" s="45"/>
      <c r="BB62" s="45"/>
      <c r="BC62" s="45"/>
      <c r="BD62" s="40"/>
    </row>
    <row r="63" spans="1:56" ht="12.75" hidden="1">
      <c r="A63" s="41"/>
      <c r="B63" s="42">
        <f>E63</f>
        <v>0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3"/>
      <c r="S63" s="43"/>
      <c r="T63" s="42"/>
      <c r="U63" s="43"/>
      <c r="V63" s="43"/>
      <c r="W63" s="42"/>
      <c r="X63" s="42"/>
      <c r="Y63" s="42"/>
      <c r="Z63" s="42"/>
      <c r="AA63" s="42"/>
      <c r="AB63" s="35"/>
      <c r="AC63" s="33"/>
      <c r="AD63" s="34">
        <f>AD65+AD80+AD106</f>
        <v>13</v>
      </c>
      <c r="AE63" s="42"/>
      <c r="AF63" s="42"/>
      <c r="AG63" s="42"/>
      <c r="AH63" s="42"/>
      <c r="AI63" s="35"/>
      <c r="AJ63" s="34"/>
      <c r="AK63" s="44">
        <v>13</v>
      </c>
      <c r="AL63" s="35">
        <f t="shared" si="4"/>
        <v>13</v>
      </c>
      <c r="AM63" s="42">
        <v>11</v>
      </c>
      <c r="AN63" s="42">
        <v>2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5"/>
      <c r="BA63" s="45"/>
      <c r="BB63" s="45"/>
      <c r="BC63" s="45"/>
      <c r="BD63" s="40"/>
    </row>
    <row r="64" spans="1:56" ht="12.75" hidden="1">
      <c r="A64" s="41"/>
      <c r="B64" s="42">
        <f>D64+E64</f>
        <v>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3"/>
      <c r="S64" s="43"/>
      <c r="T64" s="42"/>
      <c r="U64" s="43"/>
      <c r="V64" s="43"/>
      <c r="W64" s="42"/>
      <c r="X64" s="42"/>
      <c r="Y64" s="42"/>
      <c r="Z64" s="42"/>
      <c r="AA64" s="42"/>
      <c r="AB64" s="35"/>
      <c r="AC64" s="33"/>
      <c r="AD64" s="34">
        <f>AD66+AD84+AD107</f>
        <v>0</v>
      </c>
      <c r="AE64" s="42"/>
      <c r="AF64" s="42"/>
      <c r="AG64" s="42"/>
      <c r="AH64" s="42"/>
      <c r="AI64" s="35"/>
      <c r="AJ64" s="34"/>
      <c r="AK64" s="44">
        <f>AE64</f>
        <v>0</v>
      </c>
      <c r="AL64" s="35">
        <f t="shared" si="4"/>
        <v>7</v>
      </c>
      <c r="AM64" s="42"/>
      <c r="AN64" s="42">
        <v>7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5"/>
      <c r="BA64" s="45"/>
      <c r="BB64" s="45"/>
      <c r="BC64" s="45"/>
      <c r="BD64" s="40"/>
    </row>
    <row r="65" spans="1:56" ht="15.75" customHeight="1">
      <c r="A65" s="29">
        <v>300</v>
      </c>
      <c r="B65" s="31">
        <f>B67+B72</f>
        <v>79.5</v>
      </c>
      <c r="C65" s="31"/>
      <c r="D65" s="31">
        <f>D67+D72</f>
        <v>0</v>
      </c>
      <c r="E65" s="31">
        <f>E67+E72</f>
        <v>70.5</v>
      </c>
      <c r="F65" s="31">
        <f>F67+F72</f>
        <v>0</v>
      </c>
      <c r="G65" s="31">
        <f>G67+G72</f>
        <v>0</v>
      </c>
      <c r="H65" s="31"/>
      <c r="I65" s="31"/>
      <c r="J65" s="31">
        <f>J72</f>
        <v>1</v>
      </c>
      <c r="K65" s="31">
        <f>K72</f>
        <v>2</v>
      </c>
      <c r="L65" s="31">
        <f>L72</f>
        <v>2</v>
      </c>
      <c r="M65" s="31">
        <f>M72</f>
        <v>2</v>
      </c>
      <c r="N65" s="31"/>
      <c r="O65" s="31">
        <f>O67+O72</f>
        <v>5.9</v>
      </c>
      <c r="P65" s="31"/>
      <c r="Q65" s="31"/>
      <c r="R65" s="33"/>
      <c r="S65" s="33"/>
      <c r="T65" s="31">
        <f>T67+T72</f>
        <v>0</v>
      </c>
      <c r="U65" s="33">
        <f>U67+U72</f>
        <v>0</v>
      </c>
      <c r="V65" s="33"/>
      <c r="W65" s="31"/>
      <c r="X65" s="31"/>
      <c r="Y65" s="31"/>
      <c r="Z65" s="31"/>
      <c r="AA65" s="31"/>
      <c r="AB65" s="35">
        <f>AB67+AB72</f>
        <v>0</v>
      </c>
      <c r="AC65" s="33"/>
      <c r="AD65" s="34">
        <f>AD67+AD72</f>
        <v>13</v>
      </c>
      <c r="AE65" s="31">
        <f>AE67+AE72</f>
        <v>86.6</v>
      </c>
      <c r="AF65" s="31">
        <f>AF67+AF72</f>
        <v>0</v>
      </c>
      <c r="AG65" s="31"/>
      <c r="AH65" s="31"/>
      <c r="AI65" s="35">
        <f>AI67+AI72</f>
        <v>99.6</v>
      </c>
      <c r="AJ65" s="34"/>
      <c r="AK65" s="44">
        <f>AK67+AK72</f>
        <v>185</v>
      </c>
      <c r="AL65" s="35">
        <f t="shared" si="4"/>
        <v>170.70000000000002</v>
      </c>
      <c r="AM65" s="31">
        <f>AM67+AM72</f>
        <v>72.4</v>
      </c>
      <c r="AN65" s="31">
        <f>AN72</f>
        <v>92.4</v>
      </c>
      <c r="AO65" s="31">
        <f>AO67+AO72</f>
        <v>0</v>
      </c>
      <c r="AP65" s="31"/>
      <c r="AQ65" s="31">
        <f aca="true" t="shared" si="5" ref="AQ65:AY65">AQ67+AQ72</f>
        <v>0</v>
      </c>
      <c r="AR65" s="31">
        <f t="shared" si="5"/>
        <v>0</v>
      </c>
      <c r="AS65" s="31"/>
      <c r="AT65" s="31">
        <f>AT72</f>
        <v>7</v>
      </c>
      <c r="AU65" s="31">
        <f t="shared" si="5"/>
        <v>5.9</v>
      </c>
      <c r="AV65" s="31">
        <f t="shared" si="5"/>
        <v>0</v>
      </c>
      <c r="AW65" s="31">
        <f t="shared" si="5"/>
        <v>0</v>
      </c>
      <c r="AX65" s="31">
        <f t="shared" si="5"/>
        <v>0</v>
      </c>
      <c r="AY65" s="31">
        <f t="shared" si="5"/>
        <v>0</v>
      </c>
      <c r="AZ65" s="39"/>
      <c r="BA65" s="39"/>
      <c r="BB65" s="39">
        <f>BB72</f>
        <v>1</v>
      </c>
      <c r="BC65" s="39"/>
      <c r="BD65" s="40">
        <f>BD67+BD72</f>
        <v>-6.3</v>
      </c>
    </row>
    <row r="66" spans="1:56" ht="3.75" customHeight="1" hidden="1">
      <c r="A66" s="41"/>
      <c r="B66" s="42">
        <f>D66+E66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3"/>
      <c r="S66" s="43"/>
      <c r="T66" s="42"/>
      <c r="U66" s="43"/>
      <c r="V66" s="43"/>
      <c r="W66" s="42"/>
      <c r="X66" s="42"/>
      <c r="Y66" s="42"/>
      <c r="Z66" s="42"/>
      <c r="AA66" s="42"/>
      <c r="AB66" s="35"/>
      <c r="AC66" s="33"/>
      <c r="AD66" s="34"/>
      <c r="AE66" s="42"/>
      <c r="AF66" s="42"/>
      <c r="AG66" s="42"/>
      <c r="AH66" s="42"/>
      <c r="AI66" s="35"/>
      <c r="AJ66" s="34"/>
      <c r="AK66" s="44">
        <f>B66+F66+G66+S66+T66+U66+W66+Y66+Z66+AA66+AE66+AG66</f>
        <v>0</v>
      </c>
      <c r="AL66" s="35">
        <f t="shared" si="4"/>
        <v>0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5"/>
      <c r="BA66" s="45"/>
      <c r="BB66" s="45"/>
      <c r="BC66" s="45"/>
      <c r="BD66" s="40"/>
    </row>
    <row r="67" spans="1:56" ht="12.75">
      <c r="A67" s="49">
        <v>310</v>
      </c>
      <c r="B67" s="42">
        <f>D67+E67</f>
        <v>10</v>
      </c>
      <c r="C67" s="42"/>
      <c r="D67" s="42"/>
      <c r="E67" s="42">
        <v>10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3"/>
      <c r="S67" s="43"/>
      <c r="T67" s="42"/>
      <c r="U67" s="43"/>
      <c r="V67" s="43"/>
      <c r="W67" s="42"/>
      <c r="X67" s="42"/>
      <c r="Y67" s="42"/>
      <c r="Z67" s="42"/>
      <c r="AA67" s="42"/>
      <c r="AB67" s="35">
        <f>Y67+AA67</f>
        <v>0</v>
      </c>
      <c r="AC67" s="33"/>
      <c r="AD67" s="34">
        <f>AD71</f>
        <v>8</v>
      </c>
      <c r="AE67" s="42">
        <f>AE71</f>
        <v>0</v>
      </c>
      <c r="AF67" s="42"/>
      <c r="AG67" s="42"/>
      <c r="AH67" s="42"/>
      <c r="AI67" s="35">
        <f>AD67+AE67</f>
        <v>8</v>
      </c>
      <c r="AJ67" s="34"/>
      <c r="AK67" s="44">
        <f>AI67+B67</f>
        <v>18</v>
      </c>
      <c r="AL67" s="35">
        <f>AM67+AN67+AR67</f>
        <v>11.7</v>
      </c>
      <c r="AM67" s="42">
        <f>AM70</f>
        <v>11.7</v>
      </c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5"/>
      <c r="BA67" s="45"/>
      <c r="BB67" s="45"/>
      <c r="BC67" s="45"/>
      <c r="BD67" s="40">
        <f>BD71</f>
        <v>-6.3</v>
      </c>
    </row>
    <row r="68" spans="1:56" ht="12.75" hidden="1">
      <c r="A68" s="41" t="s">
        <v>19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3"/>
      <c r="S68" s="43"/>
      <c r="T68" s="42"/>
      <c r="U68" s="43"/>
      <c r="V68" s="43"/>
      <c r="W68" s="42"/>
      <c r="X68" s="42"/>
      <c r="Y68" s="42"/>
      <c r="Z68" s="42"/>
      <c r="AA68" s="42"/>
      <c r="AB68" s="35"/>
      <c r="AC68" s="33"/>
      <c r="AD68" s="34"/>
      <c r="AE68" s="42"/>
      <c r="AF68" s="42"/>
      <c r="AG68" s="42"/>
      <c r="AH68" s="42"/>
      <c r="AI68" s="35"/>
      <c r="AJ68" s="34"/>
      <c r="AK68" s="44"/>
      <c r="AL68" s="35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5"/>
      <c r="BA68" s="45"/>
      <c r="BB68" s="45"/>
      <c r="BC68" s="45"/>
      <c r="BD68" s="40"/>
    </row>
    <row r="69" spans="1:56" ht="12.75" hidden="1">
      <c r="A69" s="41" t="s">
        <v>20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/>
      <c r="S69" s="43"/>
      <c r="T69" s="42"/>
      <c r="U69" s="43"/>
      <c r="V69" s="43"/>
      <c r="W69" s="42"/>
      <c r="X69" s="42"/>
      <c r="Y69" s="42"/>
      <c r="Z69" s="42"/>
      <c r="AA69" s="42"/>
      <c r="AB69" s="35"/>
      <c r="AC69" s="33"/>
      <c r="AD69" s="34"/>
      <c r="AE69" s="42"/>
      <c r="AF69" s="42"/>
      <c r="AG69" s="42"/>
      <c r="AH69" s="42"/>
      <c r="AI69" s="35"/>
      <c r="AJ69" s="34"/>
      <c r="AK69" s="44"/>
      <c r="AL69" s="35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5"/>
      <c r="BA69" s="45"/>
      <c r="BB69" s="45"/>
      <c r="BC69" s="45"/>
      <c r="BD69" s="40"/>
    </row>
    <row r="70" spans="1:56" ht="12.75">
      <c r="A70" s="41" t="s">
        <v>21</v>
      </c>
      <c r="B70" s="42">
        <f>E70</f>
        <v>10</v>
      </c>
      <c r="C70" s="42"/>
      <c r="D70" s="42"/>
      <c r="E70" s="42">
        <v>10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3"/>
      <c r="S70" s="43"/>
      <c r="T70" s="42"/>
      <c r="U70" s="43"/>
      <c r="V70" s="43"/>
      <c r="W70" s="42"/>
      <c r="X70" s="42"/>
      <c r="Y70" s="42"/>
      <c r="Z70" s="42"/>
      <c r="AA70" s="42"/>
      <c r="AB70" s="35">
        <f>Y70+AA70</f>
        <v>0</v>
      </c>
      <c r="AC70" s="33"/>
      <c r="AD70" s="34">
        <f>AD71</f>
        <v>8</v>
      </c>
      <c r="AE70" s="42"/>
      <c r="AF70" s="42"/>
      <c r="AG70" s="42"/>
      <c r="AH70" s="42"/>
      <c r="AI70" s="35">
        <f>AI71</f>
        <v>8</v>
      </c>
      <c r="AJ70" s="34"/>
      <c r="AK70" s="44">
        <f>AK71</f>
        <v>18</v>
      </c>
      <c r="AL70" s="35">
        <f>AM70</f>
        <v>11.7</v>
      </c>
      <c r="AM70" s="42">
        <f>AM71</f>
        <v>11.7</v>
      </c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5"/>
      <c r="BA70" s="45"/>
      <c r="BB70" s="45"/>
      <c r="BC70" s="45"/>
      <c r="BD70" s="40">
        <f>BD71</f>
        <v>-6.3</v>
      </c>
    </row>
    <row r="71" spans="1:56" ht="12.75">
      <c r="A71" s="41" t="s">
        <v>27</v>
      </c>
      <c r="B71" s="42">
        <f>E71</f>
        <v>10</v>
      </c>
      <c r="C71" s="42"/>
      <c r="D71" s="42"/>
      <c r="E71" s="42">
        <v>10</v>
      </c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  <c r="S71" s="43"/>
      <c r="T71" s="42"/>
      <c r="U71" s="43"/>
      <c r="V71" s="43"/>
      <c r="W71" s="42"/>
      <c r="X71" s="42"/>
      <c r="Y71" s="42"/>
      <c r="Z71" s="42"/>
      <c r="AA71" s="42"/>
      <c r="AB71" s="35">
        <f>Y71</f>
        <v>0</v>
      </c>
      <c r="AC71" s="33"/>
      <c r="AD71" s="34">
        <v>8</v>
      </c>
      <c r="AE71" s="42"/>
      <c r="AF71" s="42"/>
      <c r="AG71" s="42"/>
      <c r="AH71" s="42"/>
      <c r="AI71" s="35">
        <f>AD71+AE71</f>
        <v>8</v>
      </c>
      <c r="AJ71" s="34"/>
      <c r="AK71" s="44">
        <f>AI71+B71</f>
        <v>18</v>
      </c>
      <c r="AL71" s="35">
        <f>AM71+AN71</f>
        <v>11.7</v>
      </c>
      <c r="AM71" s="42">
        <v>11.7</v>
      </c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5"/>
      <c r="BA71" s="45"/>
      <c r="BB71" s="45"/>
      <c r="BC71" s="45"/>
      <c r="BD71" s="40">
        <v>-6.3</v>
      </c>
    </row>
    <row r="72" spans="1:56" ht="12.75">
      <c r="A72" s="29">
        <v>340</v>
      </c>
      <c r="B72" s="31">
        <f>B75+B76+B77+B80+B83+B84</f>
        <v>69.5</v>
      </c>
      <c r="C72" s="31"/>
      <c r="D72" s="31">
        <f>D74+D78+D75+D80+D84+D85+D79</f>
        <v>0</v>
      </c>
      <c r="E72" s="31">
        <f>E75+E78+E80+E84+E83</f>
        <v>60.5</v>
      </c>
      <c r="F72" s="31">
        <f>F74+F78+F75+F80+F84+F85+F79</f>
        <v>0</v>
      </c>
      <c r="G72" s="31">
        <f>G74+G78+G75+G80+G84+G85+G79</f>
        <v>0</v>
      </c>
      <c r="H72" s="31"/>
      <c r="I72" s="31"/>
      <c r="J72" s="31">
        <f>J77</f>
        <v>1</v>
      </c>
      <c r="K72" s="31">
        <f>K76</f>
        <v>2</v>
      </c>
      <c r="L72" s="31">
        <v>2</v>
      </c>
      <c r="M72" s="31">
        <v>2</v>
      </c>
      <c r="N72" s="31">
        <v>2</v>
      </c>
      <c r="O72" s="31">
        <f>O74+O78+O75+O80+O84+O85+O79</f>
        <v>5.9</v>
      </c>
      <c r="P72" s="31"/>
      <c r="Q72" s="31"/>
      <c r="R72" s="33"/>
      <c r="S72" s="33"/>
      <c r="T72" s="31">
        <f>T74+T78+T75+T80+T84+T85+T79</f>
        <v>0</v>
      </c>
      <c r="U72" s="33">
        <f>U74+U75+U78+U79+U80+U84+U85</f>
        <v>0</v>
      </c>
      <c r="V72" s="33"/>
      <c r="W72" s="31"/>
      <c r="X72" s="31"/>
      <c r="Y72" s="31"/>
      <c r="Z72" s="31"/>
      <c r="AA72" s="31"/>
      <c r="AB72" s="35">
        <f>AB75+AB78+AB79+AB80+AB84+AB85</f>
        <v>0</v>
      </c>
      <c r="AC72" s="33"/>
      <c r="AD72" s="34">
        <f>AD75</f>
        <v>5</v>
      </c>
      <c r="AE72" s="31">
        <f>AE74+AE78+AE75+AE80+AE84+AE85+AE79+AE87</f>
        <v>86.6</v>
      </c>
      <c r="AF72" s="31">
        <f>AF73</f>
        <v>0</v>
      </c>
      <c r="AG72" s="31"/>
      <c r="AH72" s="31"/>
      <c r="AI72" s="35">
        <f>AD72+AE72+AF72+AH72</f>
        <v>91.6</v>
      </c>
      <c r="AJ72" s="34"/>
      <c r="AK72" s="44">
        <f>AK75+AK76+AK77+AK80+AK83+AK84</f>
        <v>167</v>
      </c>
      <c r="AL72" s="35">
        <f>AL75+AL76+AL77+AL80+AL83+AL84</f>
        <v>167</v>
      </c>
      <c r="AM72" s="31">
        <f>AM75+AM76+AM77+AM80+AM83+AM84</f>
        <v>60.7</v>
      </c>
      <c r="AN72" s="31">
        <f>AN84</f>
        <v>92.4</v>
      </c>
      <c r="AO72" s="31">
        <f>AO74+AO78+AO75+AO80+AO84+AO85+AO79</f>
        <v>0</v>
      </c>
      <c r="AP72" s="31"/>
      <c r="AQ72" s="31">
        <f>AQ74</f>
        <v>0</v>
      </c>
      <c r="AR72" s="31">
        <f>AR74+AR78+AR75+AR80+AR84+AR85+AR79</f>
        <v>0</v>
      </c>
      <c r="AS72" s="31"/>
      <c r="AT72" s="31">
        <f>AT84</f>
        <v>7</v>
      </c>
      <c r="AU72" s="31">
        <f>AU75</f>
        <v>5.9</v>
      </c>
      <c r="AV72" s="31">
        <f>AV74+AV78+AV75+AV80+AV84+AV85+AV79</f>
        <v>0</v>
      </c>
      <c r="AW72" s="31">
        <f>AW74+AW78+AW75+AW80+AW84+AW85+AW79</f>
        <v>0</v>
      </c>
      <c r="AX72" s="31">
        <f>AX74+AX78+AX75+AX80+AX84+AX85+AX79</f>
        <v>0</v>
      </c>
      <c r="AY72" s="31">
        <f>AY74+AY78+AY75+AY80+AY84+AY85+AY79</f>
        <v>0</v>
      </c>
      <c r="AZ72" s="39"/>
      <c r="BA72" s="39"/>
      <c r="BB72" s="39">
        <f>BB77</f>
        <v>1</v>
      </c>
      <c r="BC72" s="39"/>
      <c r="BD72" s="40">
        <f>BD74+BD78+BD75+BD80+BD84+BD85+BD79</f>
        <v>0</v>
      </c>
    </row>
    <row r="73" spans="1:56" ht="1.5" customHeight="1">
      <c r="A73" s="41"/>
      <c r="B73" s="42">
        <f aca="true" t="shared" si="6" ref="B73:B86">D73+E73</f>
        <v>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3"/>
      <c r="S73" s="43"/>
      <c r="T73" s="42"/>
      <c r="U73" s="43"/>
      <c r="V73" s="43"/>
      <c r="W73" s="42"/>
      <c r="X73" s="42"/>
      <c r="Y73" s="42"/>
      <c r="Z73" s="42"/>
      <c r="AA73" s="42"/>
      <c r="AB73" s="35"/>
      <c r="AC73" s="33"/>
      <c r="AD73" s="34"/>
      <c r="AE73" s="42"/>
      <c r="AF73" s="42"/>
      <c r="AG73" s="42"/>
      <c r="AH73" s="42"/>
      <c r="AI73" s="35"/>
      <c r="AJ73" s="34"/>
      <c r="AK73" s="44"/>
      <c r="AL73" s="35">
        <f>AM73+AN73+AO73+AQ73+AR73+AU73+AV73+AW73+AX73+AY73</f>
        <v>0</v>
      </c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5"/>
      <c r="BA73" s="45"/>
      <c r="BB73" s="45"/>
      <c r="BC73" s="45"/>
      <c r="BD73" s="40"/>
    </row>
    <row r="74" spans="1:56" ht="12.75" hidden="1">
      <c r="A74" s="41"/>
      <c r="B74" s="42">
        <f t="shared" si="6"/>
        <v>0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3"/>
      <c r="S74" s="43"/>
      <c r="T74" s="42"/>
      <c r="U74" s="43"/>
      <c r="V74" s="43"/>
      <c r="W74" s="42"/>
      <c r="X74" s="42"/>
      <c r="Y74" s="42"/>
      <c r="Z74" s="42"/>
      <c r="AA74" s="42"/>
      <c r="AB74" s="35"/>
      <c r="AC74" s="33"/>
      <c r="AD74" s="34"/>
      <c r="AE74" s="42"/>
      <c r="AF74" s="42"/>
      <c r="AG74" s="42"/>
      <c r="AH74" s="42"/>
      <c r="AI74" s="35">
        <f>AD74+AE74+AF74</f>
        <v>0</v>
      </c>
      <c r="AJ74" s="34"/>
      <c r="AK74" s="44">
        <f>AI74+S74+B74</f>
        <v>0</v>
      </c>
      <c r="AL74" s="35">
        <f>AM74+AN74+AU74</f>
        <v>0</v>
      </c>
      <c r="AM74" s="42"/>
      <c r="AN74" s="42"/>
      <c r="AO74" s="42"/>
      <c r="AP74" s="42"/>
      <c r="AQ74" s="42"/>
      <c r="AR74" s="42"/>
      <c r="AS74" s="42"/>
      <c r="AT74" s="42"/>
      <c r="AU74" s="42">
        <f>S74</f>
        <v>0</v>
      </c>
      <c r="AV74" s="42"/>
      <c r="AW74" s="42"/>
      <c r="AX74" s="42"/>
      <c r="AY74" s="42"/>
      <c r="AZ74" s="45"/>
      <c r="BA74" s="45"/>
      <c r="BB74" s="45"/>
      <c r="BC74" s="45"/>
      <c r="BD74" s="40"/>
    </row>
    <row r="75" spans="1:56" ht="12.75">
      <c r="A75" s="41" t="s">
        <v>52</v>
      </c>
      <c r="B75" s="42">
        <f t="shared" si="6"/>
        <v>3</v>
      </c>
      <c r="C75" s="42"/>
      <c r="D75" s="42"/>
      <c r="E75" s="42">
        <v>3</v>
      </c>
      <c r="F75" s="42"/>
      <c r="G75" s="42"/>
      <c r="H75" s="42"/>
      <c r="I75" s="42"/>
      <c r="J75" s="42"/>
      <c r="K75" s="42"/>
      <c r="L75" s="42"/>
      <c r="M75" s="42"/>
      <c r="N75" s="42"/>
      <c r="O75" s="42">
        <v>5.9</v>
      </c>
      <c r="P75" s="42"/>
      <c r="Q75" s="42"/>
      <c r="R75" s="43"/>
      <c r="S75" s="43"/>
      <c r="T75" s="42"/>
      <c r="U75" s="43"/>
      <c r="V75" s="43"/>
      <c r="W75" s="42"/>
      <c r="X75" s="42"/>
      <c r="Y75" s="42"/>
      <c r="Z75" s="42"/>
      <c r="AA75" s="42"/>
      <c r="AB75" s="35">
        <f>AA75</f>
        <v>0</v>
      </c>
      <c r="AC75" s="33"/>
      <c r="AD75" s="34">
        <v>5</v>
      </c>
      <c r="AE75" s="42">
        <v>3</v>
      </c>
      <c r="AF75" s="42"/>
      <c r="AG75" s="42"/>
      <c r="AH75" s="42"/>
      <c r="AI75" s="35">
        <f>AE75+AH75+AD75</f>
        <v>8</v>
      </c>
      <c r="AJ75" s="34"/>
      <c r="AK75" s="44">
        <f>B75+O75+AI75</f>
        <v>16.9</v>
      </c>
      <c r="AL75" s="35">
        <f>AM75+AN75+AO75+AQ75+AR75+AU75+AV75+AW75+AX75+AY75</f>
        <v>16.9</v>
      </c>
      <c r="AM75" s="42">
        <f>E75+AI75</f>
        <v>11</v>
      </c>
      <c r="AN75" s="42"/>
      <c r="AO75" s="42"/>
      <c r="AP75" s="42"/>
      <c r="AQ75" s="42"/>
      <c r="AR75" s="42"/>
      <c r="AS75" s="42"/>
      <c r="AT75" s="42"/>
      <c r="AU75" s="42">
        <v>5.9</v>
      </c>
      <c r="AV75" s="42"/>
      <c r="AW75" s="42"/>
      <c r="AX75" s="42"/>
      <c r="AY75" s="42"/>
      <c r="AZ75" s="45"/>
      <c r="BA75" s="45"/>
      <c r="BB75" s="45"/>
      <c r="BC75" s="45"/>
      <c r="BD75" s="40"/>
    </row>
    <row r="76" spans="1:56" ht="12.75">
      <c r="A76" s="41" t="s">
        <v>37</v>
      </c>
      <c r="B76" s="42">
        <f>K76+M76+N76</f>
        <v>6</v>
      </c>
      <c r="C76" s="42"/>
      <c r="D76" s="42"/>
      <c r="E76" s="42"/>
      <c r="F76" s="42"/>
      <c r="G76" s="42"/>
      <c r="H76" s="42"/>
      <c r="I76" s="42"/>
      <c r="J76" s="42"/>
      <c r="K76" s="42">
        <v>2</v>
      </c>
      <c r="L76" s="42"/>
      <c r="M76" s="42">
        <v>2</v>
      </c>
      <c r="N76" s="42">
        <v>2</v>
      </c>
      <c r="O76" s="42"/>
      <c r="P76" s="42"/>
      <c r="Q76" s="42"/>
      <c r="R76" s="43"/>
      <c r="S76" s="43"/>
      <c r="T76" s="42"/>
      <c r="U76" s="43"/>
      <c r="V76" s="43"/>
      <c r="W76" s="42"/>
      <c r="X76" s="42"/>
      <c r="Y76" s="42"/>
      <c r="Z76" s="42"/>
      <c r="AA76" s="42"/>
      <c r="AB76" s="35"/>
      <c r="AC76" s="33"/>
      <c r="AD76" s="34"/>
      <c r="AE76" s="42"/>
      <c r="AF76" s="42"/>
      <c r="AG76" s="42"/>
      <c r="AH76" s="42"/>
      <c r="AI76" s="35"/>
      <c r="AJ76" s="34"/>
      <c r="AK76" s="44">
        <f>K76+M76+N76</f>
        <v>6</v>
      </c>
      <c r="AL76" s="35">
        <f>AM76</f>
        <v>6</v>
      </c>
      <c r="AM76" s="42">
        <v>6</v>
      </c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5"/>
      <c r="BA76" s="45"/>
      <c r="BB76" s="45"/>
      <c r="BC76" s="45"/>
      <c r="BD76" s="40"/>
    </row>
    <row r="77" spans="1:56" ht="12" customHeight="1">
      <c r="A77" s="41" t="s">
        <v>51</v>
      </c>
      <c r="B77" s="42">
        <f>J77+L77</f>
        <v>3</v>
      </c>
      <c r="C77" s="42"/>
      <c r="D77" s="42"/>
      <c r="E77" s="42"/>
      <c r="F77" s="42"/>
      <c r="G77" s="42"/>
      <c r="H77" s="42"/>
      <c r="I77" s="42"/>
      <c r="J77" s="42">
        <v>1</v>
      </c>
      <c r="K77" s="42"/>
      <c r="L77" s="42">
        <v>2</v>
      </c>
      <c r="M77" s="42"/>
      <c r="N77" s="42"/>
      <c r="O77" s="42"/>
      <c r="P77" s="42"/>
      <c r="Q77" s="42"/>
      <c r="R77" s="43"/>
      <c r="S77" s="43"/>
      <c r="T77" s="42"/>
      <c r="U77" s="43"/>
      <c r="V77" s="43"/>
      <c r="W77" s="42"/>
      <c r="X77" s="42"/>
      <c r="Y77" s="42"/>
      <c r="Z77" s="42"/>
      <c r="AA77" s="42"/>
      <c r="AB77" s="35"/>
      <c r="AC77" s="33"/>
      <c r="AD77" s="34"/>
      <c r="AE77" s="42"/>
      <c r="AF77" s="42"/>
      <c r="AG77" s="42"/>
      <c r="AH77" s="42"/>
      <c r="AI77" s="35"/>
      <c r="AJ77" s="34"/>
      <c r="AK77" s="44">
        <f>B77</f>
        <v>3</v>
      </c>
      <c r="AL77" s="35">
        <f>AM77+BB77</f>
        <v>3</v>
      </c>
      <c r="AM77" s="42">
        <v>2</v>
      </c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5"/>
      <c r="BA77" s="45"/>
      <c r="BB77" s="45">
        <v>1</v>
      </c>
      <c r="BC77" s="45"/>
      <c r="BD77" s="40"/>
    </row>
    <row r="78" spans="1:56" ht="12.75" hidden="1">
      <c r="A78" s="41"/>
      <c r="B78" s="42">
        <f t="shared" si="6"/>
        <v>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3"/>
      <c r="S78" s="43"/>
      <c r="T78" s="42"/>
      <c r="U78" s="43"/>
      <c r="V78" s="43"/>
      <c r="W78" s="42"/>
      <c r="X78" s="42"/>
      <c r="Y78" s="42"/>
      <c r="Z78" s="42"/>
      <c r="AA78" s="42"/>
      <c r="AB78" s="35">
        <f>W78+Y78</f>
        <v>0</v>
      </c>
      <c r="AC78" s="33"/>
      <c r="AD78" s="34"/>
      <c r="AE78" s="42"/>
      <c r="AF78" s="42"/>
      <c r="AG78" s="42"/>
      <c r="AH78" s="42"/>
      <c r="AI78" s="35">
        <f>AF78+AD78</f>
        <v>0</v>
      </c>
      <c r="AJ78" s="34"/>
      <c r="AK78" s="44">
        <f>AI78+B78</f>
        <v>0</v>
      </c>
      <c r="AL78" s="35">
        <f>AM78+AN78+AO78+AQ78+AR78+AU78+AV78+AW78+AX78+AY78</f>
        <v>0</v>
      </c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5"/>
      <c r="BA78" s="45"/>
      <c r="BB78" s="45"/>
      <c r="BC78" s="45"/>
      <c r="BD78" s="40"/>
    </row>
    <row r="79" spans="1:56" ht="12.75" hidden="1">
      <c r="A79" s="41"/>
      <c r="B79" s="42">
        <f t="shared" si="6"/>
        <v>0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3"/>
      <c r="S79" s="43"/>
      <c r="T79" s="42"/>
      <c r="U79" s="43"/>
      <c r="V79" s="43"/>
      <c r="W79" s="42"/>
      <c r="X79" s="42"/>
      <c r="Y79" s="42"/>
      <c r="Z79" s="42"/>
      <c r="AA79" s="42"/>
      <c r="AB79" s="35">
        <f>W79+Y79</f>
        <v>0</v>
      </c>
      <c r="AC79" s="33"/>
      <c r="AD79" s="34"/>
      <c r="AE79" s="42"/>
      <c r="AF79" s="42"/>
      <c r="AG79" s="42"/>
      <c r="AH79" s="42"/>
      <c r="AI79" s="35">
        <f>AD79+AE79+AG79+AF79+AH79</f>
        <v>0</v>
      </c>
      <c r="AJ79" s="34"/>
      <c r="AK79" s="44">
        <f>AI79+B79</f>
        <v>0</v>
      </c>
      <c r="AL79" s="35">
        <f>AM79+AN79+AO79+AQ79+AR79+AU79+AV79+AW79+AX79+AY79</f>
        <v>0</v>
      </c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5"/>
      <c r="BA79" s="45"/>
      <c r="BB79" s="45"/>
      <c r="BC79" s="45"/>
      <c r="BD79" s="40"/>
    </row>
    <row r="80" spans="1:56" ht="12.75">
      <c r="A80" s="41" t="s">
        <v>53</v>
      </c>
      <c r="B80" s="42">
        <f t="shared" si="6"/>
        <v>4.1</v>
      </c>
      <c r="C80" s="42"/>
      <c r="D80" s="42"/>
      <c r="E80" s="42">
        <v>4.1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3"/>
      <c r="S80" s="43"/>
      <c r="T80" s="42"/>
      <c r="U80" s="43"/>
      <c r="V80" s="43"/>
      <c r="W80" s="42"/>
      <c r="X80" s="42"/>
      <c r="Y80" s="42"/>
      <c r="Z80" s="42"/>
      <c r="AA80" s="42"/>
      <c r="AB80" s="35">
        <f>W80</f>
        <v>0</v>
      </c>
      <c r="AC80" s="33"/>
      <c r="AD80" s="34">
        <f>AD85+AD98+AD121</f>
        <v>0</v>
      </c>
      <c r="AE80" s="42"/>
      <c r="AF80" s="42"/>
      <c r="AG80" s="42"/>
      <c r="AH80" s="42"/>
      <c r="AI80" s="35">
        <f>AE80</f>
        <v>0</v>
      </c>
      <c r="AJ80" s="34"/>
      <c r="AK80" s="44">
        <f>B80+F80+G80+S80+T80+U80+W80+Y80+Z80+AA80+AE80+AG80</f>
        <v>4.1</v>
      </c>
      <c r="AL80" s="35">
        <f>AM80+AN80+AO80+AQ80+AR80+AU80+AV80+AW80+AX80+AY80</f>
        <v>4.1</v>
      </c>
      <c r="AM80" s="42">
        <v>4.1</v>
      </c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5"/>
      <c r="BA80" s="45"/>
      <c r="BB80" s="45"/>
      <c r="BC80" s="45"/>
      <c r="BD80" s="40"/>
    </row>
    <row r="81" spans="1:56" ht="9.75" customHeight="1">
      <c r="A81" s="63" t="s">
        <v>36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3"/>
      <c r="S81" s="43"/>
      <c r="T81" s="42"/>
      <c r="U81" s="43"/>
      <c r="V81" s="43"/>
      <c r="W81" s="42"/>
      <c r="X81" s="42"/>
      <c r="Y81" s="42"/>
      <c r="Z81" s="42"/>
      <c r="AA81" s="42"/>
      <c r="AB81" s="35"/>
      <c r="AC81" s="33"/>
      <c r="AD81" s="34"/>
      <c r="AE81" s="42"/>
      <c r="AF81" s="42"/>
      <c r="AG81" s="42"/>
      <c r="AH81" s="42"/>
      <c r="AI81" s="35"/>
      <c r="AJ81" s="34"/>
      <c r="AK81" s="44"/>
      <c r="AL81" s="35">
        <f>AM81+AN81+AO81+AQ81+AR81+AU81+AV81+AW81+AX81+AY81</f>
        <v>0</v>
      </c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5"/>
      <c r="BA81" s="45"/>
      <c r="BB81" s="45"/>
      <c r="BC81" s="45"/>
      <c r="BD81" s="40"/>
    </row>
    <row r="82" spans="1:56" ht="12.75" hidden="1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3"/>
      <c r="S82" s="43"/>
      <c r="T82" s="42"/>
      <c r="U82" s="43"/>
      <c r="V82" s="43"/>
      <c r="W82" s="42"/>
      <c r="X82" s="42"/>
      <c r="Y82" s="42"/>
      <c r="Z82" s="42"/>
      <c r="AA82" s="42"/>
      <c r="AB82" s="35"/>
      <c r="AC82" s="33"/>
      <c r="AD82" s="34"/>
      <c r="AE82" s="42"/>
      <c r="AF82" s="42"/>
      <c r="AG82" s="42"/>
      <c r="AH82" s="42"/>
      <c r="AI82" s="35"/>
      <c r="AJ82" s="34"/>
      <c r="AK82" s="44"/>
      <c r="AL82" s="35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5"/>
      <c r="BA82" s="45"/>
      <c r="BB82" s="45"/>
      <c r="BC82" s="45"/>
      <c r="BD82" s="40"/>
    </row>
    <row r="83" spans="1:56" ht="12.75">
      <c r="A83" s="41" t="s">
        <v>58</v>
      </c>
      <c r="B83" s="42">
        <f>E83</f>
        <v>5</v>
      </c>
      <c r="C83" s="42"/>
      <c r="D83" s="42"/>
      <c r="E83" s="42">
        <v>5</v>
      </c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3"/>
      <c r="S83" s="43"/>
      <c r="T83" s="42"/>
      <c r="U83" s="43"/>
      <c r="V83" s="43"/>
      <c r="W83" s="42"/>
      <c r="X83" s="42"/>
      <c r="Y83" s="42"/>
      <c r="Z83" s="42"/>
      <c r="AA83" s="42"/>
      <c r="AB83" s="35"/>
      <c r="AC83" s="33"/>
      <c r="AD83" s="34"/>
      <c r="AE83" s="42"/>
      <c r="AF83" s="42"/>
      <c r="AG83" s="42"/>
      <c r="AH83" s="42"/>
      <c r="AI83" s="35"/>
      <c r="AJ83" s="34"/>
      <c r="AK83" s="44">
        <v>5</v>
      </c>
      <c r="AL83" s="35">
        <v>5</v>
      </c>
      <c r="AM83" s="42">
        <v>5</v>
      </c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5"/>
      <c r="BA83" s="45"/>
      <c r="BB83" s="45"/>
      <c r="BC83" s="45"/>
      <c r="BD83" s="40"/>
    </row>
    <row r="84" spans="1:56" ht="12" customHeight="1">
      <c r="A84" s="41" t="s">
        <v>26</v>
      </c>
      <c r="B84" s="42">
        <v>48.4</v>
      </c>
      <c r="C84" s="42"/>
      <c r="D84" s="42"/>
      <c r="E84" s="42">
        <f>B84</f>
        <v>48.4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3"/>
      <c r="S84" s="43"/>
      <c r="T84" s="42"/>
      <c r="U84" s="43"/>
      <c r="V84" s="43"/>
      <c r="W84" s="42"/>
      <c r="X84" s="42"/>
      <c r="Y84" s="42"/>
      <c r="Z84" s="42"/>
      <c r="AA84" s="42"/>
      <c r="AB84" s="35">
        <f>W84+Y84</f>
        <v>0</v>
      </c>
      <c r="AC84" s="33"/>
      <c r="AD84" s="34"/>
      <c r="AE84" s="42">
        <v>83.6</v>
      </c>
      <c r="AF84" s="42"/>
      <c r="AG84" s="42"/>
      <c r="AH84" s="42"/>
      <c r="AI84" s="35">
        <f>AE84</f>
        <v>83.6</v>
      </c>
      <c r="AJ84" s="34"/>
      <c r="AK84" s="44">
        <f>AI84+B84</f>
        <v>132</v>
      </c>
      <c r="AL84" s="35">
        <f>AO84+AN84+AM84+AT84</f>
        <v>132</v>
      </c>
      <c r="AM84" s="42">
        <v>32.6</v>
      </c>
      <c r="AN84" s="42">
        <v>92.4</v>
      </c>
      <c r="AO84" s="42"/>
      <c r="AP84" s="42"/>
      <c r="AQ84" s="42"/>
      <c r="AR84" s="42"/>
      <c r="AS84" s="42"/>
      <c r="AT84" s="42">
        <v>7</v>
      </c>
      <c r="AU84" s="42"/>
      <c r="AV84" s="42"/>
      <c r="AW84" s="42"/>
      <c r="AX84" s="42"/>
      <c r="AY84" s="42"/>
      <c r="AZ84" s="45"/>
      <c r="BA84" s="45"/>
      <c r="BB84" s="45"/>
      <c r="BC84" s="45"/>
      <c r="BD84" s="40"/>
    </row>
    <row r="85" spans="1:56" ht="12.75" hidden="1">
      <c r="A85" s="41"/>
      <c r="B85" s="42">
        <f t="shared" si="6"/>
        <v>0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3"/>
      <c r="S85" s="43"/>
      <c r="T85" s="42"/>
      <c r="U85" s="43"/>
      <c r="V85" s="43"/>
      <c r="W85" s="42"/>
      <c r="X85" s="42"/>
      <c r="Y85" s="42"/>
      <c r="Z85" s="42"/>
      <c r="AA85" s="42"/>
      <c r="AB85" s="35">
        <f>W85</f>
        <v>0</v>
      </c>
      <c r="AC85" s="33"/>
      <c r="AD85" s="34"/>
      <c r="AE85" s="42"/>
      <c r="AF85" s="42"/>
      <c r="AG85" s="42"/>
      <c r="AH85" s="42"/>
      <c r="AI85" s="35"/>
      <c r="AJ85" s="34"/>
      <c r="AK85" s="44">
        <f>AG85+AE85+AA85+W85+S85+G85+B85+T85+F85</f>
        <v>0</v>
      </c>
      <c r="AL85" s="35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5"/>
      <c r="BA85" s="45"/>
      <c r="BB85" s="45"/>
      <c r="BC85" s="45"/>
      <c r="BD85" s="40"/>
    </row>
    <row r="86" spans="1:56" ht="12.75" hidden="1">
      <c r="A86" s="41"/>
      <c r="B86" s="42">
        <f t="shared" si="6"/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3"/>
      <c r="S86" s="43"/>
      <c r="T86" s="42"/>
      <c r="U86" s="43"/>
      <c r="V86" s="43"/>
      <c r="W86" s="42"/>
      <c r="X86" s="42"/>
      <c r="Y86" s="42"/>
      <c r="Z86" s="42"/>
      <c r="AA86" s="42"/>
      <c r="AB86" s="35"/>
      <c r="AC86" s="33"/>
      <c r="AD86" s="34"/>
      <c r="AE86" s="42"/>
      <c r="AF86" s="42"/>
      <c r="AG86" s="42"/>
      <c r="AH86" s="42"/>
      <c r="AI86" s="35"/>
      <c r="AJ86" s="34"/>
      <c r="AK86" s="44">
        <f>AG86+AE86+AA86+W86+S86+G86+B86+T86+F86</f>
        <v>0</v>
      </c>
      <c r="AL86" s="35">
        <f>AM86+AN86+AO86+AQ86+AR86+AU86+AV86+AW86+AX86+AY86</f>
        <v>0</v>
      </c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5"/>
      <c r="BA86" s="45"/>
      <c r="BB86" s="45"/>
      <c r="BC86" s="45"/>
      <c r="BD86" s="40"/>
    </row>
    <row r="87" spans="1:56" ht="12.75" hidden="1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3"/>
      <c r="S87" s="43"/>
      <c r="T87" s="42"/>
      <c r="U87" s="43"/>
      <c r="V87" s="43"/>
      <c r="W87" s="42"/>
      <c r="X87" s="42"/>
      <c r="Y87" s="42"/>
      <c r="Z87" s="42"/>
      <c r="AA87" s="42"/>
      <c r="AB87" s="35"/>
      <c r="AC87" s="33"/>
      <c r="AD87" s="34"/>
      <c r="AE87" s="42"/>
      <c r="AF87" s="42"/>
      <c r="AG87" s="42"/>
      <c r="AH87" s="42"/>
      <c r="AI87" s="35"/>
      <c r="AJ87" s="34"/>
      <c r="AK87" s="44">
        <f>AG87+AE87+AA87+W87+S87+G87+B87+T87+F87</f>
        <v>0</v>
      </c>
      <c r="AL87" s="35">
        <f>AM87+AN87+AO87+AQ87+AR87+AU87+AV87+AW87+AX87+AY87</f>
        <v>0</v>
      </c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5"/>
      <c r="BA87" s="45"/>
      <c r="BB87" s="45"/>
      <c r="BC87" s="45"/>
      <c r="BD87" s="40"/>
    </row>
    <row r="88" spans="1:56" ht="12.75">
      <c r="A88" s="29" t="s">
        <v>25</v>
      </c>
      <c r="B88" s="31">
        <f>B7+B65</f>
        <v>1662</v>
      </c>
      <c r="C88" s="31">
        <f>C7</f>
        <v>120</v>
      </c>
      <c r="D88" s="31">
        <f>D65+D7+D53</f>
        <v>533.6</v>
      </c>
      <c r="E88" s="64">
        <f>E7+E65</f>
        <v>466.5</v>
      </c>
      <c r="F88" s="31">
        <f>F65+F7+F53</f>
        <v>0</v>
      </c>
      <c r="G88" s="31">
        <f>G65+G7+G53</f>
        <v>0</v>
      </c>
      <c r="H88" s="31">
        <f>H65+H53</f>
        <v>10</v>
      </c>
      <c r="I88" s="31">
        <f>I7</f>
        <v>522.9</v>
      </c>
      <c r="J88" s="31">
        <f>J65</f>
        <v>1</v>
      </c>
      <c r="K88" s="31">
        <f>K65</f>
        <v>2</v>
      </c>
      <c r="L88" s="31">
        <f>M65</f>
        <v>2</v>
      </c>
      <c r="M88" s="31">
        <v>2</v>
      </c>
      <c r="N88" s="31">
        <v>2</v>
      </c>
      <c r="O88" s="31">
        <f>O65+O7+O53</f>
        <v>58.699999999999996</v>
      </c>
      <c r="P88" s="31">
        <f>P7</f>
        <v>0</v>
      </c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3"/>
      <c r="AD88" s="34">
        <f>AD7+AD65</f>
        <v>661.9</v>
      </c>
      <c r="AE88" s="31">
        <f>AE7+AE65</f>
        <v>722.3</v>
      </c>
      <c r="AF88" s="31">
        <f>AF65+AF7+AF53</f>
        <v>0</v>
      </c>
      <c r="AG88" s="31"/>
      <c r="AH88" s="31"/>
      <c r="AI88" s="31">
        <f>AI7+AI65</f>
        <v>1384.1999999999998</v>
      </c>
      <c r="AJ88" s="31">
        <f>AJ65+AJ7+AJ53</f>
        <v>0</v>
      </c>
      <c r="AK88" s="32">
        <f>AK7+AK65</f>
        <v>3104.9</v>
      </c>
      <c r="AL88" s="37">
        <f>AM88+AN88+AO88+AS88+AT88+AU88+BB88</f>
        <v>3098.6</v>
      </c>
      <c r="AM88" s="31">
        <f>AM7+AM65</f>
        <v>126</v>
      </c>
      <c r="AN88" s="64">
        <f>AN7+AN65</f>
        <v>124.30000000000001</v>
      </c>
      <c r="AO88" s="31">
        <f>AO7+AO65</f>
        <v>1501.3</v>
      </c>
      <c r="AP88" s="31">
        <f>AP7</f>
        <v>0</v>
      </c>
      <c r="AQ88" s="31">
        <f>AQ65+AQ7</f>
        <v>0</v>
      </c>
      <c r="AR88" s="31">
        <f>AR65+AR7</f>
        <v>0</v>
      </c>
      <c r="AS88" s="31">
        <f>AS7</f>
        <v>626.7</v>
      </c>
      <c r="AT88" s="31">
        <f>AT7+AT65</f>
        <v>660.6</v>
      </c>
      <c r="AU88" s="31">
        <f>AU65+AU7</f>
        <v>58.699999999999996</v>
      </c>
      <c r="AV88" s="31">
        <f>AV65+AV7</f>
        <v>0</v>
      </c>
      <c r="AW88" s="31">
        <f>AW65+AW7</f>
        <v>0</v>
      </c>
      <c r="AX88" s="31">
        <f>AX65+AX7</f>
        <v>0</v>
      </c>
      <c r="AY88" s="31">
        <f>AY65+AY7</f>
        <v>0</v>
      </c>
      <c r="AZ88" s="39"/>
      <c r="BA88" s="39"/>
      <c r="BB88" s="39">
        <f>BB65</f>
        <v>1</v>
      </c>
      <c r="BC88" s="39">
        <f>BC7</f>
        <v>0</v>
      </c>
      <c r="BD88" s="40">
        <f>BD7+BD65</f>
        <v>-6.3</v>
      </c>
    </row>
    <row r="89" spans="1:56" ht="13.5" thickBot="1">
      <c r="A89" s="65"/>
      <c r="B89" s="66"/>
      <c r="C89" s="66"/>
      <c r="D89" s="66"/>
      <c r="E89" s="66"/>
      <c r="F89" s="66"/>
      <c r="G89" s="66"/>
      <c r="H89" s="66"/>
      <c r="I89" s="66"/>
      <c r="J89" s="66"/>
      <c r="K89" s="10" t="s">
        <v>29</v>
      </c>
      <c r="L89" s="10"/>
      <c r="M89" s="10"/>
      <c r="N89" s="10"/>
      <c r="O89" s="10"/>
      <c r="P89" s="10"/>
      <c r="Q89" s="67"/>
      <c r="R89" s="42"/>
      <c r="S89" s="42"/>
      <c r="T89" s="66"/>
      <c r="U89" s="66"/>
      <c r="V89" s="42"/>
      <c r="W89" s="42"/>
      <c r="X89" s="67"/>
      <c r="Y89" s="66"/>
      <c r="Z89" s="66"/>
      <c r="AA89" s="66"/>
      <c r="AB89" s="68"/>
      <c r="AC89" s="68"/>
      <c r="AD89" s="69"/>
      <c r="AE89" s="66"/>
      <c r="AF89" s="66"/>
      <c r="AG89" s="66"/>
      <c r="AH89" s="66"/>
      <c r="AI89" s="68"/>
      <c r="AJ89" s="69"/>
      <c r="AK89" s="70"/>
      <c r="AL89" s="68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71"/>
      <c r="BA89" s="71"/>
      <c r="BB89" s="71"/>
      <c r="BC89" s="71"/>
      <c r="BD89" s="72"/>
    </row>
    <row r="90" spans="1:56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</row>
    <row r="91" ht="12.75">
      <c r="AK91" s="6"/>
    </row>
  </sheetData>
  <sheetProtection/>
  <mergeCells count="1">
    <mergeCell ref="D2:A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2014-12-26T11:16:32Z</cp:lastPrinted>
  <dcterms:created xsi:type="dcterms:W3CDTF">1996-10-08T23:32:33Z</dcterms:created>
  <dcterms:modified xsi:type="dcterms:W3CDTF">2015-04-29T12:05:16Z</dcterms:modified>
  <cp:category/>
  <cp:version/>
  <cp:contentType/>
  <cp:contentStatus/>
</cp:coreProperties>
</file>